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Документы к бюджету\"/>
    </mc:Choice>
  </mc:AlternateContent>
  <bookViews>
    <workbookView xWindow="240" yWindow="360" windowWidth="28515" windowHeight="12315"/>
  </bookViews>
  <sheets>
    <sheet name="МР МО Улаган" sheetId="1" r:id="rId1"/>
    <sheet name="Лист1" sheetId="5" state="hidden" r:id="rId2"/>
    <sheet name="МР ГО" sheetId="4" state="hidden" r:id="rId3"/>
  </sheets>
  <definedNames>
    <definedName name="_xlnm.Print_Area" localSheetId="2">'МР ГО'!$A$1:$N$36</definedName>
    <definedName name="_xlnm.Print_Area" localSheetId="0">'МР МО Улаган'!$A$1:$AA$36</definedName>
  </definedNames>
  <calcPr calcId="152511" fullPrecision="0"/>
</workbook>
</file>

<file path=xl/calcChain.xml><?xml version="1.0" encoding="utf-8"?>
<calcChain xmlns="http://schemas.openxmlformats.org/spreadsheetml/2006/main">
  <c r="J28" i="1" l="1"/>
  <c r="Q27" i="1" l="1"/>
  <c r="P27" i="1"/>
  <c r="H18" i="1"/>
  <c r="H28" i="1"/>
  <c r="I27" i="1" l="1"/>
  <c r="H27" i="1"/>
  <c r="E28" i="1" l="1"/>
  <c r="R15" i="1" l="1"/>
  <c r="O21" i="1" l="1"/>
  <c r="O22" i="1"/>
  <c r="O24" i="1"/>
  <c r="O26" i="1"/>
  <c r="O27" i="1"/>
  <c r="O20" i="1"/>
  <c r="C18" i="1" l="1"/>
  <c r="P18" i="1"/>
  <c r="Q18" i="1"/>
  <c r="R18" i="1"/>
  <c r="T18" i="1"/>
  <c r="U18" i="1"/>
  <c r="V18" i="1"/>
  <c r="X18" i="1"/>
  <c r="Y18" i="1"/>
  <c r="Z18" i="1"/>
  <c r="S12" i="1"/>
  <c r="N13" i="1" l="1"/>
  <c r="N17" i="1" l="1"/>
  <c r="D18" i="1"/>
  <c r="AA20" i="1" l="1"/>
  <c r="AA27" i="4" l="1"/>
  <c r="W27" i="4"/>
  <c r="S27" i="4"/>
  <c r="N27" i="4"/>
  <c r="G27" i="4"/>
  <c r="AA26" i="4"/>
  <c r="W26" i="4"/>
  <c r="S26" i="4"/>
  <c r="N26" i="4"/>
  <c r="G26" i="4"/>
  <c r="AA25" i="4"/>
  <c r="W25" i="4"/>
  <c r="S25" i="4"/>
  <c r="AA24" i="4"/>
  <c r="W24" i="4"/>
  <c r="S24" i="4"/>
  <c r="AA23" i="4"/>
  <c r="AA18" i="4" s="1"/>
  <c r="W23" i="4"/>
  <c r="W18" i="4" s="1"/>
  <c r="S23" i="4"/>
  <c r="N23" i="4"/>
  <c r="G23" i="4"/>
  <c r="AA22" i="4"/>
  <c r="W22" i="4"/>
  <c r="S22" i="4"/>
  <c r="N22" i="4"/>
  <c r="G22" i="4"/>
  <c r="AA21" i="4"/>
  <c r="W21" i="4"/>
  <c r="S21" i="4"/>
  <c r="AA20" i="4"/>
  <c r="W20" i="4"/>
  <c r="S20" i="4"/>
  <c r="N20" i="4"/>
  <c r="G20" i="4"/>
  <c r="G18" i="4" s="1"/>
  <c r="AA19" i="4"/>
  <c r="W19" i="4"/>
  <c r="S19" i="4"/>
  <c r="Z18" i="4"/>
  <c r="Y18" i="4"/>
  <c r="X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F18" i="4"/>
  <c r="E18" i="4"/>
  <c r="D18" i="4"/>
  <c r="C18" i="4"/>
  <c r="AA17" i="4"/>
  <c r="W17" i="4"/>
  <c r="S17" i="4"/>
  <c r="N17" i="4"/>
  <c r="G17" i="4"/>
  <c r="AA16" i="4"/>
  <c r="W16" i="4"/>
  <c r="S16" i="4"/>
  <c r="S15" i="4" s="1"/>
  <c r="N16" i="4"/>
  <c r="N15" i="4" s="1"/>
  <c r="G16" i="4"/>
  <c r="G15" i="4" s="1"/>
  <c r="AA15" i="4"/>
  <c r="Z15" i="4"/>
  <c r="Z9" i="4" s="1"/>
  <c r="Z28" i="4" s="1"/>
  <c r="Y15" i="4"/>
  <c r="Y9" i="4" s="1"/>
  <c r="Y28" i="4" s="1"/>
  <c r="X15" i="4"/>
  <c r="X9" i="4" s="1"/>
  <c r="X28" i="4" s="1"/>
  <c r="W15" i="4"/>
  <c r="V15" i="4"/>
  <c r="V9" i="4" s="1"/>
  <c r="V28" i="4" s="1"/>
  <c r="U15" i="4"/>
  <c r="U9" i="4" s="1"/>
  <c r="U28" i="4" s="1"/>
  <c r="T15" i="4"/>
  <c r="R15" i="4"/>
  <c r="Q15" i="4"/>
  <c r="P15" i="4"/>
  <c r="O15" i="4"/>
  <c r="M15" i="4"/>
  <c r="L15" i="4"/>
  <c r="K15" i="4"/>
  <c r="J15" i="4"/>
  <c r="I15" i="4"/>
  <c r="H15" i="4"/>
  <c r="F15" i="4"/>
  <c r="F9" i="4" s="1"/>
  <c r="F28" i="4" s="1"/>
  <c r="E15" i="4"/>
  <c r="E9" i="4" s="1"/>
  <c r="E28" i="4" s="1"/>
  <c r="D15" i="4"/>
  <c r="D9" i="4" s="1"/>
  <c r="D28" i="4" s="1"/>
  <c r="C15" i="4"/>
  <c r="C9" i="4" s="1"/>
  <c r="C28" i="4" s="1"/>
  <c r="AA14" i="4"/>
  <c r="W14" i="4"/>
  <c r="S14" i="4"/>
  <c r="AA13" i="4"/>
  <c r="AA11" i="4" s="1"/>
  <c r="AA9" i="4" s="1"/>
  <c r="W13" i="4"/>
  <c r="W11" i="4" s="1"/>
  <c r="W9" i="4" s="1"/>
  <c r="W28" i="4" s="1"/>
  <c r="S13" i="4"/>
  <c r="S11" i="4" s="1"/>
  <c r="S9" i="4" s="1"/>
  <c r="S28" i="4" s="1"/>
  <c r="N13" i="4"/>
  <c r="N11" i="4" s="1"/>
  <c r="N9" i="4" s="1"/>
  <c r="N28" i="4" s="1"/>
  <c r="G13" i="4"/>
  <c r="AA12" i="4"/>
  <c r="W12" i="4"/>
  <c r="S12" i="4"/>
  <c r="N12" i="4"/>
  <c r="G12" i="4"/>
  <c r="Z11" i="4"/>
  <c r="Y11" i="4"/>
  <c r="X11" i="4"/>
  <c r="V11" i="4"/>
  <c r="U11" i="4"/>
  <c r="T11" i="4"/>
  <c r="R11" i="4"/>
  <c r="Q11" i="4"/>
  <c r="P11" i="4"/>
  <c r="O11" i="4"/>
  <c r="M11" i="4"/>
  <c r="L11" i="4"/>
  <c r="K11" i="4"/>
  <c r="J11" i="4"/>
  <c r="I11" i="4"/>
  <c r="H11" i="4"/>
  <c r="H9" i="4" s="1"/>
  <c r="H28" i="4" s="1"/>
  <c r="G11" i="4"/>
  <c r="F11" i="4"/>
  <c r="E11" i="4"/>
  <c r="D11" i="4"/>
  <c r="C11" i="4"/>
  <c r="AA10" i="4"/>
  <c r="W10" i="4"/>
  <c r="S10" i="4"/>
  <c r="T9" i="4"/>
  <c r="T28" i="4" s="1"/>
  <c r="R9" i="4"/>
  <c r="R28" i="4" s="1"/>
  <c r="Q9" i="4"/>
  <c r="Q28" i="4" s="1"/>
  <c r="P9" i="4"/>
  <c r="P28" i="4" s="1"/>
  <c r="O9" i="4"/>
  <c r="O28" i="4" s="1"/>
  <c r="M9" i="4"/>
  <c r="M28" i="4" s="1"/>
  <c r="L9" i="4"/>
  <c r="L28" i="4" s="1"/>
  <c r="K9" i="4"/>
  <c r="K28" i="4" s="1"/>
  <c r="J9" i="4"/>
  <c r="J28" i="4" s="1"/>
  <c r="I9" i="4"/>
  <c r="I28" i="4" s="1"/>
  <c r="AA27" i="1"/>
  <c r="AA26" i="1"/>
  <c r="AA25" i="1"/>
  <c r="AA24" i="1"/>
  <c r="AA23" i="1"/>
  <c r="AA18" i="1" s="1"/>
  <c r="AA22" i="1"/>
  <c r="AA21" i="1"/>
  <c r="AA19" i="1"/>
  <c r="AA17" i="1"/>
  <c r="AA16" i="1"/>
  <c r="AA14" i="1"/>
  <c r="AA13" i="1"/>
  <c r="AA12" i="1"/>
  <c r="AA10" i="1"/>
  <c r="W27" i="1"/>
  <c r="W26" i="1"/>
  <c r="W25" i="1"/>
  <c r="W24" i="1"/>
  <c r="W23" i="1"/>
  <c r="W22" i="1"/>
  <c r="W21" i="1"/>
  <c r="W20" i="1"/>
  <c r="W19" i="1"/>
  <c r="W17" i="1"/>
  <c r="W16" i="1"/>
  <c r="W14" i="1"/>
  <c r="W13" i="1"/>
  <c r="W12" i="1"/>
  <c r="W10" i="1"/>
  <c r="Z15" i="1"/>
  <c r="Y15" i="1"/>
  <c r="X15" i="1"/>
  <c r="Z11" i="1"/>
  <c r="Y11" i="1"/>
  <c r="X11" i="1"/>
  <c r="V15" i="1"/>
  <c r="U15" i="1"/>
  <c r="T15" i="1"/>
  <c r="V11" i="1"/>
  <c r="U11" i="1"/>
  <c r="T11" i="1"/>
  <c r="S27" i="1"/>
  <c r="S26" i="1"/>
  <c r="S25" i="1"/>
  <c r="S24" i="1"/>
  <c r="S23" i="1"/>
  <c r="S22" i="1"/>
  <c r="S21" i="1"/>
  <c r="S20" i="1"/>
  <c r="S19" i="1"/>
  <c r="S17" i="1"/>
  <c r="S16" i="1"/>
  <c r="S14" i="1"/>
  <c r="S13" i="1"/>
  <c r="S11" i="1" s="1"/>
  <c r="S10" i="1"/>
  <c r="Q15" i="1"/>
  <c r="P15" i="1"/>
  <c r="R11" i="1"/>
  <c r="R9" i="1" s="1"/>
  <c r="R28" i="1" s="1"/>
  <c r="Q11" i="1"/>
  <c r="P11" i="1"/>
  <c r="O18" i="1"/>
  <c r="O15" i="1"/>
  <c r="O11" i="1"/>
  <c r="L11" i="1"/>
  <c r="K11" i="1"/>
  <c r="J11" i="1"/>
  <c r="I11" i="1"/>
  <c r="H11" i="1"/>
  <c r="F11" i="1"/>
  <c r="E11" i="1"/>
  <c r="D11" i="1"/>
  <c r="C11" i="1"/>
  <c r="N27" i="1"/>
  <c r="N26" i="1"/>
  <c r="N23" i="1"/>
  <c r="N22" i="1"/>
  <c r="N20" i="1"/>
  <c r="N16" i="1"/>
  <c r="N12" i="1"/>
  <c r="G27" i="1"/>
  <c r="G26" i="1"/>
  <c r="G23" i="1"/>
  <c r="G22" i="1"/>
  <c r="G20" i="1"/>
  <c r="G17" i="1"/>
  <c r="G16" i="1"/>
  <c r="G13" i="1"/>
  <c r="G12" i="1"/>
  <c r="L18" i="1"/>
  <c r="K18" i="1"/>
  <c r="J18" i="1"/>
  <c r="I18" i="1"/>
  <c r="F18" i="1"/>
  <c r="E18" i="1"/>
  <c r="L15" i="1"/>
  <c r="K15" i="1"/>
  <c r="J15" i="1"/>
  <c r="I15" i="1"/>
  <c r="H15" i="1"/>
  <c r="F15" i="1"/>
  <c r="E15" i="1"/>
  <c r="D15" i="1"/>
  <c r="S18" i="1" l="1"/>
  <c r="O9" i="1"/>
  <c r="O28" i="1" s="1"/>
  <c r="W18" i="1"/>
  <c r="W15" i="1"/>
  <c r="W9" i="1" s="1"/>
  <c r="N11" i="1"/>
  <c r="Z9" i="1"/>
  <c r="Z28" i="1" s="1"/>
  <c r="V9" i="1"/>
  <c r="V28" i="1" s="1"/>
  <c r="S15" i="1"/>
  <c r="S9" i="1" s="1"/>
  <c r="W11" i="1"/>
  <c r="Q9" i="1"/>
  <c r="Q28" i="1" s="1"/>
  <c r="P9" i="1"/>
  <c r="P28" i="1" s="1"/>
  <c r="Y9" i="1"/>
  <c r="Y28" i="1" s="1"/>
  <c r="X9" i="1"/>
  <c r="X28" i="1" s="1"/>
  <c r="U9" i="1"/>
  <c r="U28" i="1" s="1"/>
  <c r="T9" i="1"/>
  <c r="T28" i="1" s="1"/>
  <c r="G11" i="1"/>
  <c r="AA28" i="4"/>
  <c r="G9" i="4"/>
  <c r="G28" i="4" s="1"/>
  <c r="AA15" i="1"/>
  <c r="AA11" i="1"/>
  <c r="N18" i="1"/>
  <c r="N15" i="1"/>
  <c r="D9" i="1"/>
  <c r="D28" i="1" s="1"/>
  <c r="J9" i="1"/>
  <c r="I9" i="1"/>
  <c r="I28" i="1" s="1"/>
  <c r="L9" i="1"/>
  <c r="L28" i="1" s="1"/>
  <c r="K9" i="1"/>
  <c r="K28" i="1" s="1"/>
  <c r="H9" i="1"/>
  <c r="F9" i="1"/>
  <c r="F28" i="1" s="1"/>
  <c r="G18" i="1"/>
  <c r="E9" i="1"/>
  <c r="G15" i="1"/>
  <c r="S28" i="1" l="1"/>
  <c r="W28" i="1"/>
  <c r="AA9" i="1"/>
  <c r="AA28" i="1" s="1"/>
  <c r="N9" i="1"/>
  <c r="N28" i="1" s="1"/>
  <c r="G9" i="1"/>
  <c r="G28" i="1" s="1"/>
  <c r="C15" i="1"/>
  <c r="C9" i="1" l="1"/>
  <c r="C28" i="1" s="1"/>
</calcChain>
</file>

<file path=xl/sharedStrings.xml><?xml version="1.0" encoding="utf-8"?>
<sst xmlns="http://schemas.openxmlformats.org/spreadsheetml/2006/main" count="158" uniqueCount="73">
  <si>
    <t>Наименование показателя</t>
  </si>
  <si>
    <t>"Указные" категории работников бюджетной сферы</t>
  </si>
  <si>
    <t>в т.ч.</t>
  </si>
  <si>
    <t>Педагогические работники дополнительного образования детей</t>
  </si>
  <si>
    <t>Работники учреждений культуры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</si>
  <si>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</si>
  <si>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</si>
  <si>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1.2.</t>
  </si>
  <si>
    <t>1.1.</t>
  </si>
  <si>
    <t>1.1.2.</t>
  </si>
  <si>
    <t>1.1.1.</t>
  </si>
  <si>
    <t>1.2.1.</t>
  </si>
  <si>
    <t>1.2.2.</t>
  </si>
  <si>
    <t>Шт.чис-ть</t>
  </si>
  <si>
    <t>Среднесписочная чис-ть</t>
  </si>
  <si>
    <t>Работники бюджетной сферы, получающие МРОТ без "Указных" категорий</t>
  </si>
  <si>
    <t>2.1.</t>
  </si>
  <si>
    <t>2.2.</t>
  </si>
  <si>
    <t>Муниципальные служащие</t>
  </si>
  <si>
    <t>Руководители учреждений бюджетной сферы</t>
  </si>
  <si>
    <t>Иные категории работников бюджетной сферы</t>
  </si>
  <si>
    <t>Полномочия РБ**:</t>
  </si>
  <si>
    <t>Полномочия МО*:</t>
  </si>
  <si>
    <t>ИТОГО</t>
  </si>
  <si>
    <t>Начисленный ФОТ (с начислениями)</t>
  </si>
  <si>
    <t>Кассовое исполнение ФОТ (с начислениями)</t>
  </si>
  <si>
    <t>Отклонение</t>
  </si>
  <si>
    <t>А</t>
  </si>
  <si>
    <t>Б</t>
  </si>
  <si>
    <t>5=(3-4)</t>
  </si>
  <si>
    <t>№ п/п</t>
  </si>
  <si>
    <t>12=9-10</t>
  </si>
  <si>
    <t>тыс.руб.</t>
  </si>
  <si>
    <t>* Отражаются расходы за счет субсидий, дотаций и налоговых и неналоговых доходов</t>
  </si>
  <si>
    <t>** Отражаются расходы за счет субвенций, предоставляемых из республиканского бюджета РА</t>
  </si>
  <si>
    <t>ВНИМАНИЕ !!!! КОЛИЧЕСТВО СТРОК И СТОЛБЦОВ НЕ МЕНЯТЬ</t>
  </si>
  <si>
    <t>Руководитель финансовго органа</t>
  </si>
  <si>
    <t>подпись</t>
  </si>
  <si>
    <t>Ф.И.О.</t>
  </si>
  <si>
    <t>_____________</t>
  </si>
  <si>
    <t>___________</t>
  </si>
  <si>
    <t>Тренера</t>
  </si>
  <si>
    <t>1.1.3.</t>
  </si>
  <si>
    <t>2021 год</t>
  </si>
  <si>
    <t>2020 год</t>
  </si>
  <si>
    <t>Предусмотренный в бюджете ФОТ (с начислениями) на 2021 год</t>
  </si>
  <si>
    <t>Начисленный ФОТ (с начислениями) на 01.11.2021 г.</t>
  </si>
  <si>
    <t>Кассовое исполнение ФОТ (с начислениями) на 01.11.2021 г.</t>
  </si>
  <si>
    <t>Кол-во выплаченных месяцев на 01.11.2021 г.</t>
  </si>
  <si>
    <t>Ожидаемый ФОТ (с начислениями) на 2021 год</t>
  </si>
  <si>
    <t xml:space="preserve">Предусмотренный проектом бюджета ФОТ (с начислениями) </t>
  </si>
  <si>
    <t>Отклонение от ожидаемого 2021 года</t>
  </si>
  <si>
    <t>2022 год</t>
  </si>
  <si>
    <t>17-16-13</t>
  </si>
  <si>
    <t>21=20-13</t>
  </si>
  <si>
    <t>25=24-13</t>
  </si>
  <si>
    <t>2023 год</t>
  </si>
  <si>
    <t>2024 год</t>
  </si>
  <si>
    <t>Анализ заработной платы и начислений на нее  бюджета МО _____________________________  за 2020 -2021годы и на 2022-2024 годы</t>
  </si>
  <si>
    <t>5=3-4</t>
  </si>
  <si>
    <t>Ч.Р. Бекенева</t>
  </si>
  <si>
    <t xml:space="preserve"> </t>
  </si>
  <si>
    <t xml:space="preserve">  </t>
  </si>
  <si>
    <t>2025 год</t>
  </si>
  <si>
    <t>Руководитель финансового органа</t>
  </si>
  <si>
    <t>Предусмотренный в бюджете ФОТ (с начислениями) на 2023 год</t>
  </si>
  <si>
    <t>Начисленный ФОТ (с начислениями) на 01.11.2023 г.</t>
  </si>
  <si>
    <t>Кассовое исполнение ФОТ (с начислениями) на 01.11.2023 г.</t>
  </si>
  <si>
    <t>Кол-во выплаченных месяцев на 01.11.2023 г.</t>
  </si>
  <si>
    <t>Ожидаемый ФОТ (с начислениями) на 2023 год</t>
  </si>
  <si>
    <t>Отклонение от ожидаемого 2022 года</t>
  </si>
  <si>
    <t>2026 год</t>
  </si>
  <si>
    <t>Анализ заработной платы и начислений на нее бюджета МО Улаганский район за 2022 -2023 годы и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</si>
</sst>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164" fontId="11" fillId="0" borderId="0" xfId="1" applyNumberFormat="1" applyFont="1" applyFill="1" applyAlignment="1">
      <alignment horizontal="right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165" fontId="11" fillId="0" borderId="0" xfId="0" applyNumberFormat="1" applyFont="1" applyFill="1" applyAlignment="1"/>
    <xf numFmtId="0" fontId="11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6" sqref="N16"/>
    </sheetView>
  </sheetViews>
  <sheetFormatPr defaultRowHeight="18.75" x14ac:dyDescent="0.3"/>
  <cols>
    <col min="1" max="1" width="9.42578125" style="28" customWidth="1"/>
    <col min="2" max="2" width="63.5703125" style="21" customWidth="1"/>
    <col min="3" max="3" width="17.5703125" style="21" customWidth="1"/>
    <col min="4" max="4" width="20.140625" style="21" customWidth="1"/>
    <col min="5" max="5" width="20.5703125" style="21" customWidth="1"/>
    <col min="6" max="6" width="20.42578125" style="21" customWidth="1"/>
    <col min="7" max="7" width="19.140625" style="21" customWidth="1"/>
    <col min="8" max="8" width="14.85546875" style="21" customWidth="1"/>
    <col min="9" max="9" width="17.7109375" style="21" customWidth="1"/>
    <col min="10" max="10" width="25.140625" style="21" customWidth="1"/>
    <col min="11" max="11" width="21.7109375" style="21" customWidth="1"/>
    <col min="12" max="13" width="23.140625" style="21" customWidth="1"/>
    <col min="14" max="14" width="17.85546875" style="21" customWidth="1"/>
    <col min="15" max="15" width="21.5703125" style="21" customWidth="1"/>
    <col min="16" max="16" width="15.42578125" style="21" customWidth="1"/>
    <col min="17" max="17" width="13.7109375" style="21" customWidth="1"/>
    <col min="18" max="18" width="24.28515625" style="21" customWidth="1"/>
    <col min="19" max="19" width="16.5703125" style="21" customWidth="1"/>
    <col min="20" max="20" width="16.140625" style="21" customWidth="1"/>
    <col min="21" max="21" width="19.7109375" style="21" customWidth="1"/>
    <col min="22" max="22" width="23" style="21" customWidth="1"/>
    <col min="23" max="23" width="21.140625" style="21" customWidth="1"/>
    <col min="24" max="24" width="17.42578125" style="21" customWidth="1"/>
    <col min="25" max="25" width="16.5703125" style="21" customWidth="1"/>
    <col min="26" max="26" width="22" style="21" customWidth="1"/>
    <col min="27" max="27" width="20.140625" style="21" customWidth="1"/>
    <col min="28" max="16384" width="9.140625" style="21"/>
  </cols>
  <sheetData>
    <row r="1" spans="1:45" x14ac:dyDescent="0.3">
      <c r="B1" s="29" t="s">
        <v>35</v>
      </c>
      <c r="C1" s="29"/>
      <c r="D1" s="29"/>
      <c r="E1" s="29"/>
    </row>
    <row r="3" spans="1:45" ht="20.25" x14ac:dyDescent="0.3">
      <c r="A3" s="32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45" x14ac:dyDescent="0.3">
      <c r="AA5" s="22" t="s">
        <v>32</v>
      </c>
    </row>
    <row r="6" spans="1:45" x14ac:dyDescent="0.3">
      <c r="A6" s="33" t="s">
        <v>30</v>
      </c>
      <c r="B6" s="31" t="s">
        <v>0</v>
      </c>
      <c r="C6" s="30" t="s">
        <v>52</v>
      </c>
      <c r="D6" s="30"/>
      <c r="E6" s="30"/>
      <c r="F6" s="30"/>
      <c r="G6" s="30"/>
      <c r="H6" s="30" t="s">
        <v>56</v>
      </c>
      <c r="I6" s="30"/>
      <c r="J6" s="30"/>
      <c r="K6" s="30"/>
      <c r="L6" s="30"/>
      <c r="M6" s="30"/>
      <c r="N6" s="30"/>
      <c r="O6" s="30"/>
      <c r="P6" s="30" t="s">
        <v>57</v>
      </c>
      <c r="Q6" s="30"/>
      <c r="R6" s="30"/>
      <c r="S6" s="30"/>
      <c r="T6" s="30" t="s">
        <v>63</v>
      </c>
      <c r="U6" s="30"/>
      <c r="V6" s="30"/>
      <c r="W6" s="30"/>
      <c r="X6" s="30" t="s">
        <v>71</v>
      </c>
      <c r="Y6" s="30"/>
      <c r="Z6" s="30"/>
      <c r="AA6" s="30"/>
    </row>
    <row r="7" spans="1:45" s="23" customFormat="1" ht="86.25" customHeight="1" x14ac:dyDescent="0.25">
      <c r="A7" s="33"/>
      <c r="B7" s="31"/>
      <c r="C7" s="27" t="s">
        <v>13</v>
      </c>
      <c r="D7" s="27" t="s">
        <v>14</v>
      </c>
      <c r="E7" s="27" t="s">
        <v>24</v>
      </c>
      <c r="F7" s="27" t="s">
        <v>25</v>
      </c>
      <c r="G7" s="27" t="s">
        <v>26</v>
      </c>
      <c r="H7" s="27" t="s">
        <v>13</v>
      </c>
      <c r="I7" s="27" t="s">
        <v>14</v>
      </c>
      <c r="J7" s="27" t="s">
        <v>65</v>
      </c>
      <c r="K7" s="27" t="s">
        <v>66</v>
      </c>
      <c r="L7" s="27" t="s">
        <v>67</v>
      </c>
      <c r="M7" s="27" t="s">
        <v>68</v>
      </c>
      <c r="N7" s="27" t="s">
        <v>26</v>
      </c>
      <c r="O7" s="27" t="s">
        <v>69</v>
      </c>
      <c r="P7" s="27" t="s">
        <v>13</v>
      </c>
      <c r="Q7" s="27" t="s">
        <v>14</v>
      </c>
      <c r="R7" s="27" t="s">
        <v>50</v>
      </c>
      <c r="S7" s="27" t="s">
        <v>70</v>
      </c>
      <c r="T7" s="27" t="s">
        <v>13</v>
      </c>
      <c r="U7" s="27" t="s">
        <v>14</v>
      </c>
      <c r="V7" s="27" t="s">
        <v>50</v>
      </c>
      <c r="W7" s="27" t="s">
        <v>70</v>
      </c>
      <c r="X7" s="27" t="s">
        <v>13</v>
      </c>
      <c r="Y7" s="27" t="s">
        <v>14</v>
      </c>
      <c r="Z7" s="27" t="s">
        <v>50</v>
      </c>
      <c r="AA7" s="27" t="s">
        <v>70</v>
      </c>
    </row>
    <row r="8" spans="1:45" s="41" customFormat="1" x14ac:dyDescent="0.25">
      <c r="A8" s="40" t="s">
        <v>27</v>
      </c>
      <c r="B8" s="40" t="s">
        <v>28</v>
      </c>
      <c r="C8" s="40">
        <v>1</v>
      </c>
      <c r="D8" s="40">
        <v>2</v>
      </c>
      <c r="E8" s="40">
        <v>3</v>
      </c>
      <c r="F8" s="40">
        <v>4</v>
      </c>
      <c r="G8" s="40" t="s">
        <v>29</v>
      </c>
      <c r="H8" s="40">
        <v>6</v>
      </c>
      <c r="I8" s="40">
        <v>7</v>
      </c>
      <c r="J8" s="40">
        <v>8</v>
      </c>
      <c r="K8" s="40">
        <v>9</v>
      </c>
      <c r="L8" s="40">
        <v>10</v>
      </c>
      <c r="M8" s="40">
        <v>11</v>
      </c>
      <c r="N8" s="40" t="s">
        <v>31</v>
      </c>
      <c r="O8" s="40">
        <v>13</v>
      </c>
      <c r="P8" s="40">
        <v>14</v>
      </c>
      <c r="Q8" s="40">
        <v>15</v>
      </c>
      <c r="R8" s="40">
        <v>16</v>
      </c>
      <c r="S8" s="40" t="s">
        <v>53</v>
      </c>
      <c r="T8" s="40">
        <v>18</v>
      </c>
      <c r="U8" s="40">
        <v>19</v>
      </c>
      <c r="V8" s="40">
        <v>20</v>
      </c>
      <c r="W8" s="40" t="s">
        <v>54</v>
      </c>
      <c r="X8" s="40">
        <v>22</v>
      </c>
      <c r="Y8" s="40">
        <v>23</v>
      </c>
      <c r="Z8" s="40">
        <v>24</v>
      </c>
      <c r="AA8" s="40" t="s">
        <v>55</v>
      </c>
    </row>
    <row r="9" spans="1:45" s="45" customFormat="1" ht="37.5" x14ac:dyDescent="0.3">
      <c r="A9" s="42">
        <v>1</v>
      </c>
      <c r="B9" s="42" t="s">
        <v>1</v>
      </c>
      <c r="C9" s="43">
        <f>C11+C15</f>
        <v>552</v>
      </c>
      <c r="D9" s="43">
        <f t="shared" ref="D9:N9" si="0">D11+D15</f>
        <v>511.8</v>
      </c>
      <c r="E9" s="43">
        <f t="shared" si="0"/>
        <v>325771.5</v>
      </c>
      <c r="F9" s="43">
        <f t="shared" si="0"/>
        <v>325771.5</v>
      </c>
      <c r="G9" s="43">
        <f t="shared" si="0"/>
        <v>0</v>
      </c>
      <c r="H9" s="43">
        <f t="shared" si="0"/>
        <v>568.70000000000005</v>
      </c>
      <c r="I9" s="43">
        <f t="shared" si="0"/>
        <v>521.29999999999995</v>
      </c>
      <c r="J9" s="43">
        <f t="shared" si="0"/>
        <v>372978</v>
      </c>
      <c r="K9" s="43">
        <f t="shared" si="0"/>
        <v>321597</v>
      </c>
      <c r="L9" s="43">
        <f t="shared" si="0"/>
        <v>307143.2</v>
      </c>
      <c r="M9" s="43">
        <v>9.8000000000000007</v>
      </c>
      <c r="N9" s="43">
        <f t="shared" si="0"/>
        <v>14453.8</v>
      </c>
      <c r="O9" s="43">
        <f t="shared" ref="O9:Q9" si="1">O11+O15</f>
        <v>400979.8</v>
      </c>
      <c r="P9" s="43">
        <f t="shared" si="1"/>
        <v>568.70000000000005</v>
      </c>
      <c r="Q9" s="43">
        <f t="shared" si="1"/>
        <v>521.29999999999995</v>
      </c>
      <c r="R9" s="43">
        <f>R11+R15</f>
        <v>468926.2</v>
      </c>
      <c r="S9" s="43">
        <f>S11+S15</f>
        <v>67946.399999999994</v>
      </c>
      <c r="T9" s="43">
        <f t="shared" ref="T9:AA9" si="2">T11+T15</f>
        <v>568.70000000000005</v>
      </c>
      <c r="U9" s="43">
        <f t="shared" si="2"/>
        <v>521.29999999999995</v>
      </c>
      <c r="V9" s="43">
        <f t="shared" si="2"/>
        <v>337785.8</v>
      </c>
      <c r="W9" s="43">
        <f t="shared" si="2"/>
        <v>-63194</v>
      </c>
      <c r="X9" s="43">
        <f t="shared" si="2"/>
        <v>568.70000000000005</v>
      </c>
      <c r="Y9" s="43">
        <f t="shared" si="2"/>
        <v>521.29999999999995</v>
      </c>
      <c r="Z9" s="43">
        <f>Z11+Z15</f>
        <v>380277.3</v>
      </c>
      <c r="AA9" s="43">
        <f t="shared" si="2"/>
        <v>-20702.5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49" customFormat="1" x14ac:dyDescent="0.3">
      <c r="A10" s="46"/>
      <c r="B10" s="46" t="s">
        <v>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f>R10-O10</f>
        <v>0</v>
      </c>
      <c r="T10" s="47"/>
      <c r="U10" s="47"/>
      <c r="V10" s="47"/>
      <c r="W10" s="47">
        <f>V10-O10</f>
        <v>0</v>
      </c>
      <c r="X10" s="47"/>
      <c r="Y10" s="47"/>
      <c r="Z10" s="47"/>
      <c r="AA10" s="47">
        <f>Z10-O10</f>
        <v>0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45" s="53" customFormat="1" x14ac:dyDescent="0.3">
      <c r="A11" s="50" t="s">
        <v>8</v>
      </c>
      <c r="B11" s="50" t="s">
        <v>22</v>
      </c>
      <c r="C11" s="51">
        <f>C12+C13+C14</f>
        <v>151</v>
      </c>
      <c r="D11" s="51">
        <f t="shared" ref="D11:O11" si="3">D12+D13+D14</f>
        <v>132.30000000000001</v>
      </c>
      <c r="E11" s="51">
        <f t="shared" si="3"/>
        <v>84336.1</v>
      </c>
      <c r="F11" s="51">
        <f t="shared" si="3"/>
        <v>84336.1</v>
      </c>
      <c r="G11" s="51">
        <f t="shared" si="3"/>
        <v>0</v>
      </c>
      <c r="H11" s="51">
        <f t="shared" si="3"/>
        <v>158.19999999999999</v>
      </c>
      <c r="I11" s="51">
        <f t="shared" si="3"/>
        <v>141.80000000000001</v>
      </c>
      <c r="J11" s="51">
        <f t="shared" si="3"/>
        <v>109165.9</v>
      </c>
      <c r="K11" s="51">
        <f t="shared" si="3"/>
        <v>94606</v>
      </c>
      <c r="L11" s="51">
        <f t="shared" si="3"/>
        <v>89238</v>
      </c>
      <c r="M11" s="51">
        <v>10</v>
      </c>
      <c r="N11" s="51">
        <f t="shared" si="3"/>
        <v>5368</v>
      </c>
      <c r="O11" s="51">
        <f t="shared" si="3"/>
        <v>113581</v>
      </c>
      <c r="P11" s="51">
        <f t="shared" ref="P11" si="4">P12+P13+P14</f>
        <v>158.19999999999999</v>
      </c>
      <c r="Q11" s="51">
        <f t="shared" ref="Q11" si="5">Q12+Q13+Q14</f>
        <v>141.80000000000001</v>
      </c>
      <c r="R11" s="51">
        <f t="shared" ref="R11" si="6">R12+R13+R14</f>
        <v>94660</v>
      </c>
      <c r="S11" s="51">
        <f>S12+S13+S14</f>
        <v>-18921</v>
      </c>
      <c r="T11" s="51">
        <f t="shared" ref="T11" si="7">T12+T13+T14</f>
        <v>158.19999999999999</v>
      </c>
      <c r="U11" s="51">
        <f t="shared" ref="U11" si="8">U12+U13+U14</f>
        <v>141.80000000000001</v>
      </c>
      <c r="V11" s="51">
        <f t="shared" ref="V11" si="9">V12+V13+V14</f>
        <v>75567.199999999997</v>
      </c>
      <c r="W11" s="51">
        <f t="shared" ref="W11" si="10">W12+W13+W14</f>
        <v>-38013.800000000003</v>
      </c>
      <c r="X11" s="51">
        <f t="shared" ref="X11" si="11">X12+X13+X14</f>
        <v>158.19999999999999</v>
      </c>
      <c r="Y11" s="51">
        <f t="shared" ref="Y11" si="12">Y12+Y13+Y14</f>
        <v>141.80000000000001</v>
      </c>
      <c r="Z11" s="51">
        <f t="shared" ref="Z11" si="13">Z12+Z13+Z14</f>
        <v>75567.199999999997</v>
      </c>
      <c r="AA11" s="51">
        <f t="shared" ref="AA11" si="14">AA12+AA13+AA14</f>
        <v>-38013.800000000003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</row>
    <row r="12" spans="1:45" s="49" customFormat="1" ht="37.5" x14ac:dyDescent="0.3">
      <c r="A12" s="46" t="s">
        <v>10</v>
      </c>
      <c r="B12" s="54" t="s">
        <v>3</v>
      </c>
      <c r="C12" s="47">
        <v>80.8</v>
      </c>
      <c r="D12" s="47">
        <v>62.5</v>
      </c>
      <c r="E12" s="47">
        <v>39728.5</v>
      </c>
      <c r="F12" s="47">
        <v>39728.5</v>
      </c>
      <c r="G12" s="47">
        <f>E12-F12</f>
        <v>0</v>
      </c>
      <c r="H12" s="47">
        <v>88</v>
      </c>
      <c r="I12" s="47">
        <v>61.8</v>
      </c>
      <c r="J12" s="47">
        <v>59226</v>
      </c>
      <c r="K12" s="47">
        <v>52056</v>
      </c>
      <c r="L12" s="47">
        <v>49551</v>
      </c>
      <c r="M12" s="47">
        <v>10</v>
      </c>
      <c r="N12" s="47">
        <f>K12-L12</f>
        <v>2505</v>
      </c>
      <c r="O12" s="47">
        <v>62480</v>
      </c>
      <c r="P12" s="47">
        <v>88</v>
      </c>
      <c r="Q12" s="47">
        <v>61.8</v>
      </c>
      <c r="R12" s="47">
        <v>52070</v>
      </c>
      <c r="S12" s="47">
        <f>R12-O12</f>
        <v>-10410</v>
      </c>
      <c r="T12" s="47">
        <v>88</v>
      </c>
      <c r="U12" s="47">
        <v>61.8</v>
      </c>
      <c r="V12" s="47">
        <v>35184.6</v>
      </c>
      <c r="W12" s="47">
        <f>V12-O12</f>
        <v>-27295.4</v>
      </c>
      <c r="X12" s="47">
        <v>88</v>
      </c>
      <c r="Y12" s="47">
        <v>61.8</v>
      </c>
      <c r="Z12" s="47">
        <v>35184.6</v>
      </c>
      <c r="AA12" s="47">
        <f>Z12-O12</f>
        <v>-27295.4</v>
      </c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</row>
    <row r="13" spans="1:45" s="49" customFormat="1" x14ac:dyDescent="0.3">
      <c r="A13" s="46" t="s">
        <v>9</v>
      </c>
      <c r="B13" s="54" t="s">
        <v>4</v>
      </c>
      <c r="C13" s="47">
        <v>70.2</v>
      </c>
      <c r="D13" s="47">
        <v>69.8</v>
      </c>
      <c r="E13" s="47">
        <v>44607.6</v>
      </c>
      <c r="F13" s="47">
        <v>44607.6</v>
      </c>
      <c r="G13" s="47">
        <f>E13-F13</f>
        <v>0</v>
      </c>
      <c r="H13" s="47">
        <v>70.2</v>
      </c>
      <c r="I13" s="47">
        <v>80</v>
      </c>
      <c r="J13" s="47">
        <v>49939.9</v>
      </c>
      <c r="K13" s="47">
        <v>42550</v>
      </c>
      <c r="L13" s="47">
        <v>39687</v>
      </c>
      <c r="M13" s="47">
        <v>10</v>
      </c>
      <c r="N13" s="47">
        <f>K13-L13</f>
        <v>2863</v>
      </c>
      <c r="O13" s="47">
        <v>51101</v>
      </c>
      <c r="P13" s="47">
        <v>70.2</v>
      </c>
      <c r="Q13" s="47">
        <v>80</v>
      </c>
      <c r="R13" s="47">
        <v>42590</v>
      </c>
      <c r="S13" s="47">
        <f t="shared" ref="S13:S14" si="15">R13-O13</f>
        <v>-8511</v>
      </c>
      <c r="T13" s="47">
        <v>70.2</v>
      </c>
      <c r="U13" s="47">
        <v>80</v>
      </c>
      <c r="V13" s="47">
        <v>40382.6</v>
      </c>
      <c r="W13" s="47">
        <f>V13-O13</f>
        <v>-10718.4</v>
      </c>
      <c r="X13" s="47">
        <v>70.2</v>
      </c>
      <c r="Y13" s="47">
        <v>80</v>
      </c>
      <c r="Z13" s="47">
        <v>40382.6</v>
      </c>
      <c r="AA13" s="47">
        <f>Z13-O13</f>
        <v>-10718.4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</row>
    <row r="14" spans="1:45" s="49" customFormat="1" x14ac:dyDescent="0.3">
      <c r="A14" s="46" t="s">
        <v>42</v>
      </c>
      <c r="B14" s="54" t="s">
        <v>41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f t="shared" si="15"/>
        <v>0</v>
      </c>
      <c r="T14" s="47"/>
      <c r="U14" s="47"/>
      <c r="V14" s="47"/>
      <c r="W14" s="47">
        <f>V14-O14</f>
        <v>0</v>
      </c>
      <c r="X14" s="47"/>
      <c r="Y14" s="47"/>
      <c r="Z14" s="47"/>
      <c r="AA14" s="47">
        <f>Z14-O14</f>
        <v>0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</row>
    <row r="15" spans="1:45" s="53" customFormat="1" x14ac:dyDescent="0.3">
      <c r="A15" s="50" t="s">
        <v>7</v>
      </c>
      <c r="B15" s="50" t="s">
        <v>21</v>
      </c>
      <c r="C15" s="51">
        <f>C16+C17</f>
        <v>401</v>
      </c>
      <c r="D15" s="51">
        <f t="shared" ref="D15:N15" si="16">D16+D17</f>
        <v>379.5</v>
      </c>
      <c r="E15" s="51">
        <f t="shared" si="16"/>
        <v>241435.4</v>
      </c>
      <c r="F15" s="51">
        <f t="shared" si="16"/>
        <v>241435.4</v>
      </c>
      <c r="G15" s="51">
        <f t="shared" si="16"/>
        <v>0</v>
      </c>
      <c r="H15" s="51">
        <f t="shared" si="16"/>
        <v>410.5</v>
      </c>
      <c r="I15" s="51">
        <f t="shared" si="16"/>
        <v>379.5</v>
      </c>
      <c r="J15" s="51">
        <f t="shared" si="16"/>
        <v>263812.09999999998</v>
      </c>
      <c r="K15" s="51">
        <f t="shared" si="16"/>
        <v>226991</v>
      </c>
      <c r="L15" s="51">
        <f t="shared" si="16"/>
        <v>217905.2</v>
      </c>
      <c r="M15" s="51">
        <v>9.5</v>
      </c>
      <c r="N15" s="51">
        <f t="shared" si="16"/>
        <v>9085.7999999999993</v>
      </c>
      <c r="O15" s="51">
        <f t="shared" ref="O15:S15" si="17">O16+O17</f>
        <v>287398.8</v>
      </c>
      <c r="P15" s="51">
        <f t="shared" si="17"/>
        <v>410.5</v>
      </c>
      <c r="Q15" s="51">
        <f t="shared" si="17"/>
        <v>379.5</v>
      </c>
      <c r="R15" s="51">
        <f>R16+R17</f>
        <v>374266.2</v>
      </c>
      <c r="S15" s="51">
        <f t="shared" si="17"/>
        <v>86867.4</v>
      </c>
      <c r="T15" s="51">
        <f t="shared" ref="T15:AA15" si="18">T16+T17</f>
        <v>410.5</v>
      </c>
      <c r="U15" s="51">
        <f t="shared" si="18"/>
        <v>379.5</v>
      </c>
      <c r="V15" s="51">
        <f t="shared" si="18"/>
        <v>262218.59999999998</v>
      </c>
      <c r="W15" s="51">
        <f t="shared" si="18"/>
        <v>-25180.2</v>
      </c>
      <c r="X15" s="51">
        <f t="shared" si="18"/>
        <v>410.5</v>
      </c>
      <c r="Y15" s="51">
        <f t="shared" si="18"/>
        <v>379.5</v>
      </c>
      <c r="Z15" s="51">
        <f t="shared" si="18"/>
        <v>304710.09999999998</v>
      </c>
      <c r="AA15" s="51">
        <f t="shared" si="18"/>
        <v>17311.3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s="49" customFormat="1" ht="37.5" x14ac:dyDescent="0.3">
      <c r="A16" s="46" t="s">
        <v>11</v>
      </c>
      <c r="B16" s="54" t="s">
        <v>5</v>
      </c>
      <c r="C16" s="47">
        <v>329</v>
      </c>
      <c r="D16" s="47">
        <v>307.5</v>
      </c>
      <c r="E16" s="47">
        <v>191885.2</v>
      </c>
      <c r="F16" s="47">
        <v>191885.2</v>
      </c>
      <c r="G16" s="47">
        <f>E16-F16</f>
        <v>0</v>
      </c>
      <c r="H16" s="47">
        <v>329</v>
      </c>
      <c r="I16" s="47">
        <v>307.5</v>
      </c>
      <c r="J16" s="47">
        <v>210257.9</v>
      </c>
      <c r="K16" s="47">
        <v>182361</v>
      </c>
      <c r="L16" s="47">
        <v>175731.1</v>
      </c>
      <c r="M16" s="47">
        <v>9.5</v>
      </c>
      <c r="N16" s="47">
        <f>K16-L16</f>
        <v>6629.9</v>
      </c>
      <c r="O16" s="47">
        <v>233833.3</v>
      </c>
      <c r="P16" s="47">
        <v>329</v>
      </c>
      <c r="Q16" s="47">
        <v>307.5</v>
      </c>
      <c r="R16" s="47">
        <v>280028.3</v>
      </c>
      <c r="S16" s="47">
        <f t="shared" ref="S16:S17" si="19">R16-O16</f>
        <v>46195</v>
      </c>
      <c r="T16" s="47">
        <v>329</v>
      </c>
      <c r="U16" s="47">
        <v>307.5</v>
      </c>
      <c r="V16" s="47">
        <v>196664</v>
      </c>
      <c r="W16" s="47">
        <f>V16-O16</f>
        <v>-37169.300000000003</v>
      </c>
      <c r="X16" s="47">
        <v>329</v>
      </c>
      <c r="Y16" s="47">
        <v>307.5</v>
      </c>
      <c r="Z16" s="47">
        <v>228533</v>
      </c>
      <c r="AA16" s="47">
        <f>Z16-O16</f>
        <v>-5300.3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</row>
    <row r="17" spans="1:45" s="49" customFormat="1" ht="37.5" x14ac:dyDescent="0.3">
      <c r="A17" s="46" t="s">
        <v>12</v>
      </c>
      <c r="B17" s="54" t="s">
        <v>6</v>
      </c>
      <c r="C17" s="47">
        <v>72</v>
      </c>
      <c r="D17" s="47">
        <v>72</v>
      </c>
      <c r="E17" s="47">
        <v>49550.2</v>
      </c>
      <c r="F17" s="47">
        <v>49550.2</v>
      </c>
      <c r="G17" s="47">
        <f>E17-F17</f>
        <v>0</v>
      </c>
      <c r="H17" s="47">
        <v>81.5</v>
      </c>
      <c r="I17" s="47">
        <v>72</v>
      </c>
      <c r="J17" s="47">
        <v>53554.2</v>
      </c>
      <c r="K17" s="47">
        <v>44630</v>
      </c>
      <c r="L17" s="47">
        <v>42174.1</v>
      </c>
      <c r="M17" s="47">
        <v>9.5</v>
      </c>
      <c r="N17" s="47">
        <f>K17-L17</f>
        <v>2455.9</v>
      </c>
      <c r="O17" s="47">
        <v>53565.5</v>
      </c>
      <c r="P17" s="47">
        <v>81.5</v>
      </c>
      <c r="Q17" s="47">
        <v>72</v>
      </c>
      <c r="R17" s="47">
        <v>94237.86</v>
      </c>
      <c r="S17" s="47">
        <f t="shared" si="19"/>
        <v>40672.400000000001</v>
      </c>
      <c r="T17" s="47">
        <v>81.5</v>
      </c>
      <c r="U17" s="47">
        <v>72</v>
      </c>
      <c r="V17" s="47">
        <v>65554.600000000006</v>
      </c>
      <c r="W17" s="47">
        <f>V17-O17</f>
        <v>11989.1</v>
      </c>
      <c r="X17" s="47">
        <v>81.5</v>
      </c>
      <c r="Y17" s="47">
        <v>72</v>
      </c>
      <c r="Z17" s="47">
        <v>76177.100000000006</v>
      </c>
      <c r="AA17" s="47">
        <f>Z17-O17</f>
        <v>22611.599999999999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5" s="45" customFormat="1" ht="37.5" x14ac:dyDescent="0.3">
      <c r="A18" s="42">
        <v>2</v>
      </c>
      <c r="B18" s="42" t="s">
        <v>15</v>
      </c>
      <c r="C18" s="43">
        <f>C20+C23</f>
        <v>464.5</v>
      </c>
      <c r="D18" s="43">
        <f t="shared" ref="D18:N18" si="20">D20+D23</f>
        <v>527</v>
      </c>
      <c r="E18" s="43">
        <f t="shared" si="20"/>
        <v>234766</v>
      </c>
      <c r="F18" s="43">
        <f t="shared" si="20"/>
        <v>234766</v>
      </c>
      <c r="G18" s="43">
        <f t="shared" si="20"/>
        <v>0</v>
      </c>
      <c r="H18" s="43">
        <f>H20+H23</f>
        <v>501.1</v>
      </c>
      <c r="I18" s="43">
        <f t="shared" si="20"/>
        <v>506</v>
      </c>
      <c r="J18" s="43">
        <f t="shared" si="20"/>
        <v>279912.5</v>
      </c>
      <c r="K18" s="43">
        <f t="shared" si="20"/>
        <v>233340</v>
      </c>
      <c r="L18" s="43">
        <f t="shared" si="20"/>
        <v>226351</v>
      </c>
      <c r="M18" s="43">
        <v>10</v>
      </c>
      <c r="N18" s="43">
        <f t="shared" si="20"/>
        <v>6989</v>
      </c>
      <c r="O18" s="43">
        <f t="shared" ref="O18:AA18" si="21">O20+O23</f>
        <v>280471</v>
      </c>
      <c r="P18" s="43">
        <f t="shared" si="21"/>
        <v>550.6</v>
      </c>
      <c r="Q18" s="43">
        <f t="shared" si="21"/>
        <v>557.5</v>
      </c>
      <c r="R18" s="43">
        <f t="shared" si="21"/>
        <v>210404</v>
      </c>
      <c r="S18" s="43">
        <f t="shared" si="21"/>
        <v>-70067</v>
      </c>
      <c r="T18" s="43">
        <f t="shared" si="21"/>
        <v>550.6</v>
      </c>
      <c r="U18" s="43">
        <f t="shared" si="21"/>
        <v>557.5</v>
      </c>
      <c r="V18" s="43">
        <f t="shared" si="21"/>
        <v>162815.6</v>
      </c>
      <c r="W18" s="43">
        <f t="shared" si="21"/>
        <v>-117655.4</v>
      </c>
      <c r="X18" s="43">
        <f t="shared" si="21"/>
        <v>550.6</v>
      </c>
      <c r="Y18" s="43">
        <f t="shared" si="21"/>
        <v>557.5</v>
      </c>
      <c r="Z18" s="43">
        <f t="shared" si="21"/>
        <v>162815.6</v>
      </c>
      <c r="AA18" s="43">
        <f t="shared" si="21"/>
        <v>-117655.4</v>
      </c>
    </row>
    <row r="19" spans="1:45" s="49" customFormat="1" x14ac:dyDescent="0.3">
      <c r="A19" s="46"/>
      <c r="B19" s="46" t="s">
        <v>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>
        <f t="shared" ref="S19:S27" si="22">R19-O19</f>
        <v>0</v>
      </c>
      <c r="T19" s="47"/>
      <c r="U19" s="47"/>
      <c r="V19" s="47"/>
      <c r="W19" s="47">
        <f t="shared" ref="W19:W27" si="23">V19-O19</f>
        <v>0</v>
      </c>
      <c r="X19" s="47"/>
      <c r="Y19" s="47"/>
      <c r="Z19" s="47"/>
      <c r="AA19" s="47">
        <f t="shared" ref="AA19:AA27" si="24">Z19-O19</f>
        <v>0</v>
      </c>
    </row>
    <row r="20" spans="1:45" s="53" customFormat="1" x14ac:dyDescent="0.3">
      <c r="A20" s="50" t="s">
        <v>16</v>
      </c>
      <c r="B20" s="50" t="s">
        <v>22</v>
      </c>
      <c r="C20" s="51">
        <v>459.5</v>
      </c>
      <c r="D20" s="51">
        <v>522</v>
      </c>
      <c r="E20" s="51">
        <v>232239</v>
      </c>
      <c r="F20" s="51">
        <v>232239</v>
      </c>
      <c r="G20" s="47">
        <f t="shared" ref="G20:G27" si="25">E20-F20</f>
        <v>0</v>
      </c>
      <c r="H20" s="51">
        <v>496.1</v>
      </c>
      <c r="I20" s="51">
        <v>501</v>
      </c>
      <c r="J20" s="51">
        <v>277121</v>
      </c>
      <c r="K20" s="51">
        <v>230990</v>
      </c>
      <c r="L20" s="51">
        <v>224001</v>
      </c>
      <c r="M20" s="51">
        <v>10</v>
      </c>
      <c r="N20" s="47">
        <f>K20-L20</f>
        <v>6989</v>
      </c>
      <c r="O20" s="51">
        <f>J20</f>
        <v>277121</v>
      </c>
      <c r="P20" s="51">
        <v>544.6</v>
      </c>
      <c r="Q20" s="51">
        <v>551.5</v>
      </c>
      <c r="R20" s="51">
        <v>207877</v>
      </c>
      <c r="S20" s="47">
        <f t="shared" si="22"/>
        <v>-69244</v>
      </c>
      <c r="T20" s="51">
        <v>544.6</v>
      </c>
      <c r="U20" s="51">
        <v>551.5</v>
      </c>
      <c r="V20" s="51">
        <v>160288.6</v>
      </c>
      <c r="W20" s="47">
        <f t="shared" si="23"/>
        <v>-116832.4</v>
      </c>
      <c r="X20" s="51">
        <v>544.6</v>
      </c>
      <c r="Y20" s="51">
        <v>551.5</v>
      </c>
      <c r="Z20" s="55">
        <v>160288.6</v>
      </c>
      <c r="AA20" s="47">
        <f>Z20-O20</f>
        <v>-116832.4</v>
      </c>
    </row>
    <row r="21" spans="1:45" s="49" customFormat="1" x14ac:dyDescent="0.3">
      <c r="A21" s="50"/>
      <c r="B21" s="46" t="s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1">
        <f t="shared" ref="O21:O27" si="26">J21</f>
        <v>0</v>
      </c>
      <c r="P21" s="47"/>
      <c r="Q21" s="47"/>
      <c r="R21" s="47"/>
      <c r="S21" s="47">
        <f t="shared" si="22"/>
        <v>0</v>
      </c>
      <c r="T21" s="47"/>
      <c r="U21" s="47"/>
      <c r="V21" s="47"/>
      <c r="W21" s="47">
        <f t="shared" si="23"/>
        <v>0</v>
      </c>
      <c r="X21" s="47"/>
      <c r="Y21" s="47"/>
      <c r="Z21" s="47"/>
      <c r="AA21" s="47">
        <f t="shared" si="24"/>
        <v>0</v>
      </c>
    </row>
    <row r="22" spans="1:45" s="49" customFormat="1" x14ac:dyDescent="0.3">
      <c r="A22" s="50"/>
      <c r="B22" s="46" t="s">
        <v>18</v>
      </c>
      <c r="C22" s="47">
        <v>29</v>
      </c>
      <c r="D22" s="47">
        <v>29</v>
      </c>
      <c r="E22" s="47">
        <v>14654</v>
      </c>
      <c r="F22" s="47">
        <v>14654</v>
      </c>
      <c r="G22" s="47">
        <f t="shared" si="25"/>
        <v>0</v>
      </c>
      <c r="H22" s="47">
        <v>29</v>
      </c>
      <c r="I22" s="47">
        <v>29</v>
      </c>
      <c r="J22" s="47">
        <v>16192</v>
      </c>
      <c r="K22" s="47">
        <v>13505</v>
      </c>
      <c r="L22" s="47">
        <v>13505</v>
      </c>
      <c r="M22" s="47">
        <v>10</v>
      </c>
      <c r="N22" s="47">
        <f>K22-L22</f>
        <v>0</v>
      </c>
      <c r="O22" s="51">
        <f t="shared" si="26"/>
        <v>16192</v>
      </c>
      <c r="P22" s="47">
        <v>29</v>
      </c>
      <c r="Q22" s="47">
        <v>29</v>
      </c>
      <c r="R22" s="47">
        <v>14654</v>
      </c>
      <c r="S22" s="47">
        <f t="shared" si="22"/>
        <v>-1538</v>
      </c>
      <c r="T22" s="47">
        <v>29</v>
      </c>
      <c r="U22" s="47">
        <v>29</v>
      </c>
      <c r="V22" s="47">
        <v>14654</v>
      </c>
      <c r="W22" s="47">
        <f t="shared" si="23"/>
        <v>-1538</v>
      </c>
      <c r="X22" s="47">
        <v>29</v>
      </c>
      <c r="Y22" s="47">
        <v>29</v>
      </c>
      <c r="Z22" s="47">
        <v>14654</v>
      </c>
      <c r="AA22" s="47">
        <f t="shared" si="24"/>
        <v>-1538</v>
      </c>
    </row>
    <row r="23" spans="1:45" s="53" customFormat="1" x14ac:dyDescent="0.3">
      <c r="A23" s="50" t="s">
        <v>17</v>
      </c>
      <c r="B23" s="50" t="s">
        <v>21</v>
      </c>
      <c r="C23" s="51">
        <v>5</v>
      </c>
      <c r="D23" s="51">
        <v>5</v>
      </c>
      <c r="E23" s="51">
        <v>2527</v>
      </c>
      <c r="F23" s="51">
        <v>2527</v>
      </c>
      <c r="G23" s="47">
        <f t="shared" si="25"/>
        <v>0</v>
      </c>
      <c r="H23" s="51">
        <v>5</v>
      </c>
      <c r="I23" s="51">
        <v>5</v>
      </c>
      <c r="J23" s="51">
        <v>2791.5</v>
      </c>
      <c r="K23" s="51">
        <v>2350</v>
      </c>
      <c r="L23" s="51">
        <v>2350</v>
      </c>
      <c r="M23" s="51">
        <v>10</v>
      </c>
      <c r="N23" s="47">
        <f>K23-L23</f>
        <v>0</v>
      </c>
      <c r="O23" s="51">
        <v>3350</v>
      </c>
      <c r="P23" s="51">
        <v>6</v>
      </c>
      <c r="Q23" s="51">
        <v>6</v>
      </c>
      <c r="R23" s="51">
        <v>2527</v>
      </c>
      <c r="S23" s="47">
        <f t="shared" si="22"/>
        <v>-823</v>
      </c>
      <c r="T23" s="51">
        <v>6</v>
      </c>
      <c r="U23" s="51">
        <v>6</v>
      </c>
      <c r="V23" s="51">
        <v>2527</v>
      </c>
      <c r="W23" s="47">
        <f t="shared" si="23"/>
        <v>-823</v>
      </c>
      <c r="X23" s="51">
        <v>6</v>
      </c>
      <c r="Y23" s="51">
        <v>6</v>
      </c>
      <c r="Z23" s="51">
        <v>2527</v>
      </c>
      <c r="AA23" s="47">
        <f t="shared" si="24"/>
        <v>-823</v>
      </c>
    </row>
    <row r="24" spans="1:45" s="53" customFormat="1" x14ac:dyDescent="0.3">
      <c r="A24" s="50"/>
      <c r="B24" s="46" t="s">
        <v>2</v>
      </c>
      <c r="C24" s="51"/>
      <c r="D24" s="51"/>
      <c r="E24" s="51"/>
      <c r="F24" s="51"/>
      <c r="G24" s="47"/>
      <c r="H24" s="51"/>
      <c r="I24" s="51"/>
      <c r="J24" s="51"/>
      <c r="K24" s="51"/>
      <c r="L24" s="51"/>
      <c r="M24" s="51"/>
      <c r="N24" s="47"/>
      <c r="O24" s="51">
        <f t="shared" si="26"/>
        <v>0</v>
      </c>
      <c r="P24" s="51"/>
      <c r="Q24" s="51"/>
      <c r="R24" s="51"/>
      <c r="S24" s="47">
        <f t="shared" si="22"/>
        <v>0</v>
      </c>
      <c r="T24" s="51"/>
      <c r="U24" s="51"/>
      <c r="V24" s="51"/>
      <c r="W24" s="47">
        <f t="shared" si="23"/>
        <v>0</v>
      </c>
      <c r="X24" s="51"/>
      <c r="Y24" s="51"/>
      <c r="Z24" s="51"/>
      <c r="AA24" s="47">
        <f t="shared" si="24"/>
        <v>0</v>
      </c>
      <c r="AC24" s="53" t="s">
        <v>61</v>
      </c>
    </row>
    <row r="25" spans="1:45" s="53" customFormat="1" x14ac:dyDescent="0.3">
      <c r="A25" s="50"/>
      <c r="B25" s="46" t="s">
        <v>18</v>
      </c>
      <c r="C25" s="51">
        <v>4</v>
      </c>
      <c r="D25" s="51">
        <v>4</v>
      </c>
      <c r="E25" s="51">
        <v>2022</v>
      </c>
      <c r="F25" s="51">
        <v>2022</v>
      </c>
      <c r="G25" s="47"/>
      <c r="H25" s="51">
        <v>4</v>
      </c>
      <c r="I25" s="51">
        <v>4</v>
      </c>
      <c r="J25" s="51">
        <v>2234</v>
      </c>
      <c r="K25" s="51">
        <v>1866</v>
      </c>
      <c r="L25" s="51">
        <v>1866</v>
      </c>
      <c r="M25" s="51">
        <v>10</v>
      </c>
      <c r="N25" s="47"/>
      <c r="O25" s="51">
        <v>2688</v>
      </c>
      <c r="P25" s="51">
        <v>5</v>
      </c>
      <c r="Q25" s="51">
        <v>5</v>
      </c>
      <c r="R25" s="51">
        <v>2022</v>
      </c>
      <c r="S25" s="47">
        <f t="shared" si="22"/>
        <v>-666</v>
      </c>
      <c r="T25" s="51">
        <v>5</v>
      </c>
      <c r="U25" s="51">
        <v>5</v>
      </c>
      <c r="V25" s="51">
        <v>2022</v>
      </c>
      <c r="W25" s="47">
        <f t="shared" si="23"/>
        <v>-666</v>
      </c>
      <c r="X25" s="51">
        <v>5</v>
      </c>
      <c r="Y25" s="51">
        <v>5</v>
      </c>
      <c r="Z25" s="51">
        <v>2022</v>
      </c>
      <c r="AA25" s="47">
        <f t="shared" si="24"/>
        <v>-666</v>
      </c>
    </row>
    <row r="26" spans="1:45" s="45" customFormat="1" ht="19.5" customHeight="1" x14ac:dyDescent="0.3">
      <c r="A26" s="42">
        <v>3</v>
      </c>
      <c r="B26" s="42" t="s">
        <v>19</v>
      </c>
      <c r="C26" s="43">
        <v>31</v>
      </c>
      <c r="D26" s="43">
        <v>31</v>
      </c>
      <c r="E26" s="43">
        <v>31612</v>
      </c>
      <c r="F26" s="43">
        <v>31612</v>
      </c>
      <c r="G26" s="43">
        <f t="shared" si="25"/>
        <v>0</v>
      </c>
      <c r="H26" s="43">
        <v>31</v>
      </c>
      <c r="I26" s="43">
        <v>31</v>
      </c>
      <c r="J26" s="43">
        <v>31612</v>
      </c>
      <c r="K26" s="43">
        <v>26358</v>
      </c>
      <c r="L26" s="43">
        <v>26358</v>
      </c>
      <c r="M26" s="43">
        <v>10</v>
      </c>
      <c r="N26" s="47">
        <f>K26-L26</f>
        <v>0</v>
      </c>
      <c r="O26" s="56">
        <f t="shared" si="26"/>
        <v>31612</v>
      </c>
      <c r="P26" s="43">
        <v>31</v>
      </c>
      <c r="Q26" s="43">
        <v>31</v>
      </c>
      <c r="R26" s="43">
        <v>23750</v>
      </c>
      <c r="S26" s="47">
        <f t="shared" si="22"/>
        <v>-7862</v>
      </c>
      <c r="T26" s="43">
        <v>31</v>
      </c>
      <c r="U26" s="43">
        <v>31</v>
      </c>
      <c r="V26" s="43">
        <v>31612</v>
      </c>
      <c r="W26" s="47">
        <f t="shared" si="23"/>
        <v>0</v>
      </c>
      <c r="X26" s="43">
        <v>31</v>
      </c>
      <c r="Y26" s="43">
        <v>31</v>
      </c>
      <c r="Z26" s="43">
        <v>31612</v>
      </c>
      <c r="AA26" s="47">
        <f t="shared" si="24"/>
        <v>0</v>
      </c>
    </row>
    <row r="27" spans="1:45" s="45" customFormat="1" ht="19.5" x14ac:dyDescent="0.3">
      <c r="A27" s="42">
        <v>4</v>
      </c>
      <c r="B27" s="40" t="s">
        <v>20</v>
      </c>
      <c r="C27" s="43">
        <v>148.80000000000001</v>
      </c>
      <c r="D27" s="43">
        <v>149</v>
      </c>
      <c r="E27" s="43">
        <v>103453.7</v>
      </c>
      <c r="F27" s="43">
        <v>103453.7</v>
      </c>
      <c r="G27" s="43">
        <f t="shared" si="25"/>
        <v>0</v>
      </c>
      <c r="H27" s="43">
        <f>148.8-36.6</f>
        <v>112.2</v>
      </c>
      <c r="I27" s="43">
        <f>149-35</f>
        <v>114</v>
      </c>
      <c r="J27" s="43">
        <v>71818.399999999994</v>
      </c>
      <c r="K27" s="43">
        <v>60212</v>
      </c>
      <c r="L27" s="43">
        <v>60212</v>
      </c>
      <c r="M27" s="43">
        <v>10</v>
      </c>
      <c r="N27" s="47">
        <f>K27-L27</f>
        <v>0</v>
      </c>
      <c r="O27" s="56">
        <f t="shared" si="26"/>
        <v>71818.399999999994</v>
      </c>
      <c r="P27" s="43">
        <f>112.2-48.5-1</f>
        <v>62.7</v>
      </c>
      <c r="Q27" s="43">
        <f>114-50.5-1</f>
        <v>62.5</v>
      </c>
      <c r="R27" s="43">
        <v>59870</v>
      </c>
      <c r="S27" s="47">
        <f t="shared" si="22"/>
        <v>-11948.4</v>
      </c>
      <c r="T27" s="43">
        <v>62.7</v>
      </c>
      <c r="U27" s="43">
        <v>62.5</v>
      </c>
      <c r="V27" s="43">
        <v>81210.2</v>
      </c>
      <c r="W27" s="47">
        <f t="shared" si="23"/>
        <v>9391.7999999999993</v>
      </c>
      <c r="X27" s="43">
        <v>62.7</v>
      </c>
      <c r="Y27" s="43">
        <v>62.5</v>
      </c>
      <c r="Z27" s="43">
        <v>81210.2</v>
      </c>
      <c r="AA27" s="47">
        <f t="shared" si="24"/>
        <v>9391.7999999999993</v>
      </c>
    </row>
    <row r="28" spans="1:45" s="58" customFormat="1" ht="19.5" x14ac:dyDescent="0.35">
      <c r="A28" s="57"/>
      <c r="B28" s="57" t="s">
        <v>23</v>
      </c>
      <c r="C28" s="56">
        <f>C9+C18+C26+C27</f>
        <v>1196.3</v>
      </c>
      <c r="D28" s="56">
        <f t="shared" ref="D28:N28" si="27">D9+D18+D26+D27</f>
        <v>1218.8</v>
      </c>
      <c r="E28" s="56">
        <f>E9+E18+E26+E27</f>
        <v>695603.19999999995</v>
      </c>
      <c r="F28" s="56">
        <f>F9+F18+F26+F27</f>
        <v>695603.19999999995</v>
      </c>
      <c r="G28" s="56">
        <f t="shared" ref="G28:I28" si="28">G9+G18+G26+G27</f>
        <v>0</v>
      </c>
      <c r="H28" s="56">
        <f>H9+H18+H26+H27</f>
        <v>1213</v>
      </c>
      <c r="I28" s="56">
        <f t="shared" si="28"/>
        <v>1172.3</v>
      </c>
      <c r="J28" s="56">
        <f>J9+J18+J26+J27</f>
        <v>756320.9</v>
      </c>
      <c r="K28" s="56">
        <f t="shared" si="27"/>
        <v>641507</v>
      </c>
      <c r="L28" s="56">
        <f t="shared" si="27"/>
        <v>620064.19999999995</v>
      </c>
      <c r="M28" s="56">
        <v>9.8000000000000007</v>
      </c>
      <c r="N28" s="56">
        <f t="shared" si="27"/>
        <v>21442.799999999999</v>
      </c>
      <c r="O28" s="56">
        <f t="shared" ref="O28:S28" si="29">O9+O18+O26+O27</f>
        <v>784881.2</v>
      </c>
      <c r="P28" s="56">
        <f t="shared" si="29"/>
        <v>1213</v>
      </c>
      <c r="Q28" s="56">
        <f t="shared" si="29"/>
        <v>1172.3</v>
      </c>
      <c r="R28" s="56">
        <f>R9+R18+R26+R27</f>
        <v>762950.2</v>
      </c>
      <c r="S28" s="56">
        <f t="shared" si="29"/>
        <v>-21931</v>
      </c>
      <c r="T28" s="56">
        <f t="shared" ref="T28:AA28" si="30">T9+T18+T26+T27</f>
        <v>1213</v>
      </c>
      <c r="U28" s="56">
        <f t="shared" si="30"/>
        <v>1172.3</v>
      </c>
      <c r="V28" s="56">
        <f t="shared" si="30"/>
        <v>613423.6</v>
      </c>
      <c r="W28" s="56">
        <f t="shared" si="30"/>
        <v>-171457.6</v>
      </c>
      <c r="X28" s="56">
        <f t="shared" si="30"/>
        <v>1213</v>
      </c>
      <c r="Y28" s="56">
        <f t="shared" si="30"/>
        <v>1172.3</v>
      </c>
      <c r="Z28" s="56">
        <f t="shared" si="30"/>
        <v>655915.1</v>
      </c>
      <c r="AA28" s="56">
        <f t="shared" si="30"/>
        <v>-128966.1</v>
      </c>
    </row>
    <row r="29" spans="1:45" s="49" customFormat="1" x14ac:dyDescent="0.3">
      <c r="A29" s="59"/>
      <c r="C29" s="48"/>
      <c r="D29" s="48"/>
      <c r="F29" s="48"/>
      <c r="G29" s="48"/>
      <c r="H29" s="48"/>
      <c r="I29" s="48"/>
      <c r="J29" s="48"/>
      <c r="K29" s="48"/>
      <c r="L29" s="60"/>
      <c r="M29" s="48"/>
      <c r="N29" s="48"/>
      <c r="O29" s="48"/>
      <c r="P29" s="48"/>
    </row>
    <row r="30" spans="1:45" s="49" customFormat="1" x14ac:dyDescent="0.3">
      <c r="A30" s="59"/>
      <c r="B30" s="61" t="s">
        <v>33</v>
      </c>
      <c r="C30" s="61"/>
      <c r="D30" s="61"/>
      <c r="E30" s="61"/>
      <c r="F30" s="62"/>
      <c r="G30" s="62"/>
      <c r="H30" s="63"/>
      <c r="I30" s="63"/>
      <c r="J30" s="48"/>
      <c r="K30" s="48"/>
      <c r="L30" s="60"/>
      <c r="M30" s="48"/>
      <c r="N30" s="48"/>
      <c r="O30" s="48"/>
      <c r="P30" s="48"/>
    </row>
    <row r="31" spans="1:45" s="49" customFormat="1" ht="18.75" customHeight="1" x14ac:dyDescent="0.3">
      <c r="A31" s="59"/>
      <c r="B31" s="64" t="s">
        <v>34</v>
      </c>
      <c r="C31" s="64"/>
      <c r="D31" s="64"/>
      <c r="E31" s="64"/>
      <c r="H31" s="55"/>
      <c r="I31" s="55"/>
    </row>
    <row r="32" spans="1:45" s="49" customFormat="1" x14ac:dyDescent="0.3">
      <c r="A32" s="59"/>
      <c r="V32" s="49" t="s">
        <v>62</v>
      </c>
    </row>
    <row r="33" spans="2:26" x14ac:dyDescent="0.3">
      <c r="C33" s="25"/>
      <c r="D33" s="25"/>
      <c r="E33" s="25"/>
    </row>
    <row r="35" spans="2:26" x14ac:dyDescent="0.3">
      <c r="B35" s="21" t="s">
        <v>64</v>
      </c>
      <c r="F35" s="21" t="s">
        <v>39</v>
      </c>
      <c r="I35" s="26" t="s">
        <v>60</v>
      </c>
    </row>
    <row r="36" spans="2:26" x14ac:dyDescent="0.3">
      <c r="F36" s="28" t="s">
        <v>37</v>
      </c>
      <c r="G36" s="28"/>
      <c r="H36" s="28"/>
      <c r="I36" s="28" t="s">
        <v>38</v>
      </c>
    </row>
    <row r="39" spans="2:26" x14ac:dyDescent="0.3">
      <c r="E39" s="24"/>
      <c r="R39" s="25"/>
      <c r="V39" s="25"/>
      <c r="Z39" s="25"/>
    </row>
    <row r="40" spans="2:26" x14ac:dyDescent="0.3">
      <c r="E40" s="25"/>
      <c r="J40" s="25"/>
      <c r="L40" s="25"/>
    </row>
  </sheetData>
  <mergeCells count="11">
    <mergeCell ref="B31:E31"/>
    <mergeCell ref="P6:S6"/>
    <mergeCell ref="T6:W6"/>
    <mergeCell ref="X6:AA6"/>
    <mergeCell ref="A6:A7"/>
    <mergeCell ref="B1:E1"/>
    <mergeCell ref="C6:G6"/>
    <mergeCell ref="B6:B7"/>
    <mergeCell ref="H6:O6"/>
    <mergeCell ref="B30:E30"/>
    <mergeCell ref="A3:N3"/>
  </mergeCells>
  <pageMargins left="0.27" right="0.19" top="0.74803149606299213" bottom="0.74803149606299213" header="0.31496062992125984" footer="0.31496062992125984"/>
  <pageSetup paperSize="9" scale="49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6"/>
  <sheetViews>
    <sheetView workbookViewId="0">
      <selection activeCell="W17" sqref="W17"/>
    </sheetView>
  </sheetViews>
  <sheetFormatPr defaultRowHeight="18.75" x14ac:dyDescent="0.3"/>
  <cols>
    <col min="1" max="1" width="9.42578125" style="2" customWidth="1"/>
    <col min="2" max="2" width="63.5703125" style="1" customWidth="1"/>
    <col min="3" max="3" width="17.5703125" style="1" customWidth="1"/>
    <col min="4" max="4" width="20.140625" style="1" customWidth="1"/>
    <col min="5" max="5" width="20.5703125" style="1" customWidth="1"/>
    <col min="6" max="6" width="20.42578125" style="1" customWidth="1"/>
    <col min="7" max="7" width="19.140625" style="1" customWidth="1"/>
    <col min="8" max="8" width="14.85546875" style="1" customWidth="1"/>
    <col min="9" max="9" width="17.7109375" style="1" customWidth="1"/>
    <col min="10" max="10" width="25.140625" style="1" customWidth="1"/>
    <col min="11" max="11" width="21.7109375" style="1" customWidth="1"/>
    <col min="12" max="13" width="23.140625" style="1" customWidth="1"/>
    <col min="14" max="14" width="17.85546875" style="1" customWidth="1"/>
    <col min="15" max="15" width="21.5703125" style="1" customWidth="1"/>
    <col min="16" max="16" width="15.42578125" style="1" customWidth="1"/>
    <col min="17" max="17" width="13.7109375" style="1" customWidth="1"/>
    <col min="18" max="18" width="24.28515625" style="1" customWidth="1"/>
    <col min="19" max="19" width="16.5703125" style="1" customWidth="1"/>
    <col min="20" max="20" width="16.140625" style="1" customWidth="1"/>
    <col min="21" max="21" width="19.7109375" style="1" customWidth="1"/>
    <col min="22" max="22" width="23" style="1" customWidth="1"/>
    <col min="23" max="23" width="21.140625" style="1" customWidth="1"/>
    <col min="24" max="24" width="17.42578125" style="1" customWidth="1"/>
    <col min="25" max="25" width="16.5703125" style="1" customWidth="1"/>
    <col min="26" max="26" width="22" style="1" customWidth="1"/>
    <col min="27" max="27" width="20.140625" style="1" customWidth="1"/>
    <col min="28" max="16384" width="9.140625" style="1"/>
  </cols>
  <sheetData>
    <row r="1" spans="1:45" x14ac:dyDescent="0.3">
      <c r="B1" s="34" t="s">
        <v>35</v>
      </c>
      <c r="C1" s="34"/>
      <c r="D1" s="34"/>
      <c r="E1" s="34"/>
    </row>
    <row r="3" spans="1:45" ht="20.25" x14ac:dyDescent="0.3">
      <c r="A3" s="35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45" x14ac:dyDescent="0.3">
      <c r="N5" s="13" t="s">
        <v>32</v>
      </c>
    </row>
    <row r="6" spans="1:45" x14ac:dyDescent="0.3">
      <c r="A6" s="36" t="s">
        <v>30</v>
      </c>
      <c r="B6" s="37" t="s">
        <v>0</v>
      </c>
      <c r="C6" s="38" t="s">
        <v>44</v>
      </c>
      <c r="D6" s="38"/>
      <c r="E6" s="38"/>
      <c r="F6" s="38"/>
      <c r="G6" s="38"/>
      <c r="H6" s="38" t="s">
        <v>43</v>
      </c>
      <c r="I6" s="38"/>
      <c r="J6" s="38"/>
      <c r="K6" s="38"/>
      <c r="L6" s="38"/>
      <c r="M6" s="38"/>
      <c r="N6" s="38"/>
      <c r="O6" s="38"/>
      <c r="P6" s="38" t="s">
        <v>52</v>
      </c>
      <c r="Q6" s="38"/>
      <c r="R6" s="38"/>
      <c r="S6" s="38"/>
      <c r="T6" s="38" t="s">
        <v>56</v>
      </c>
      <c r="U6" s="38"/>
      <c r="V6" s="38"/>
      <c r="W6" s="38"/>
      <c r="X6" s="38" t="s">
        <v>57</v>
      </c>
      <c r="Y6" s="38"/>
      <c r="Z6" s="38"/>
      <c r="AA6" s="38"/>
    </row>
    <row r="7" spans="1:45" s="10" customFormat="1" ht="86.25" customHeight="1" x14ac:dyDescent="0.25">
      <c r="A7" s="36"/>
      <c r="B7" s="37"/>
      <c r="C7" s="20" t="s">
        <v>13</v>
      </c>
      <c r="D7" s="20" t="s">
        <v>14</v>
      </c>
      <c r="E7" s="20" t="s">
        <v>24</v>
      </c>
      <c r="F7" s="20" t="s">
        <v>25</v>
      </c>
      <c r="G7" s="20" t="s">
        <v>26</v>
      </c>
      <c r="H7" s="20" t="s">
        <v>13</v>
      </c>
      <c r="I7" s="20" t="s">
        <v>14</v>
      </c>
      <c r="J7" s="20" t="s">
        <v>45</v>
      </c>
      <c r="K7" s="20" t="s">
        <v>46</v>
      </c>
      <c r="L7" s="20" t="s">
        <v>47</v>
      </c>
      <c r="M7" s="20" t="s">
        <v>48</v>
      </c>
      <c r="N7" s="20" t="s">
        <v>26</v>
      </c>
      <c r="O7" s="20" t="s">
        <v>49</v>
      </c>
      <c r="P7" s="20" t="s">
        <v>13</v>
      </c>
      <c r="Q7" s="20" t="s">
        <v>14</v>
      </c>
      <c r="R7" s="20" t="s">
        <v>50</v>
      </c>
      <c r="S7" s="20" t="s">
        <v>51</v>
      </c>
      <c r="T7" s="20" t="s">
        <v>13</v>
      </c>
      <c r="U7" s="20" t="s">
        <v>14</v>
      </c>
      <c r="V7" s="20" t="s">
        <v>50</v>
      </c>
      <c r="W7" s="20" t="s">
        <v>51</v>
      </c>
      <c r="X7" s="20" t="s">
        <v>13</v>
      </c>
      <c r="Y7" s="20" t="s">
        <v>14</v>
      </c>
      <c r="Z7" s="20" t="s">
        <v>50</v>
      </c>
      <c r="AA7" s="20" t="s">
        <v>51</v>
      </c>
    </row>
    <row r="8" spans="1:45" s="10" customFormat="1" x14ac:dyDescent="0.25">
      <c r="A8" s="20" t="s">
        <v>27</v>
      </c>
      <c r="B8" s="20" t="s">
        <v>28</v>
      </c>
      <c r="C8" s="20">
        <v>1</v>
      </c>
      <c r="D8" s="20">
        <v>2</v>
      </c>
      <c r="E8" s="20">
        <v>3</v>
      </c>
      <c r="F8" s="20">
        <v>4</v>
      </c>
      <c r="G8" s="20" t="s">
        <v>59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 t="s">
        <v>31</v>
      </c>
      <c r="O8" s="20">
        <v>13</v>
      </c>
      <c r="P8" s="20">
        <v>14</v>
      </c>
      <c r="Q8" s="20">
        <v>15</v>
      </c>
      <c r="R8" s="20">
        <v>16</v>
      </c>
      <c r="S8" s="20" t="s">
        <v>53</v>
      </c>
      <c r="T8" s="20">
        <v>18</v>
      </c>
      <c r="U8" s="20">
        <v>19</v>
      </c>
      <c r="V8" s="20">
        <v>20</v>
      </c>
      <c r="W8" s="20" t="s">
        <v>54</v>
      </c>
      <c r="X8" s="20">
        <v>22</v>
      </c>
      <c r="Y8" s="20">
        <v>23</v>
      </c>
      <c r="Z8" s="20">
        <v>24</v>
      </c>
      <c r="AA8" s="20" t="s">
        <v>55</v>
      </c>
    </row>
    <row r="9" spans="1:45" s="4" customFormat="1" ht="37.5" x14ac:dyDescent="0.3">
      <c r="A9" s="19">
        <v>1</v>
      </c>
      <c r="B9" s="19" t="s">
        <v>1</v>
      </c>
      <c r="C9" s="14">
        <f>C11+C15</f>
        <v>0</v>
      </c>
      <c r="D9" s="14">
        <f t="shared" ref="D9:AA9" si="0">D11+D15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x14ac:dyDescent="0.3">
      <c r="A10" s="3"/>
      <c r="B10" s="3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f>R10-O10</f>
        <v>0</v>
      </c>
      <c r="T10" s="15"/>
      <c r="U10" s="15"/>
      <c r="V10" s="15"/>
      <c r="W10" s="15">
        <f>V10-O10</f>
        <v>0</v>
      </c>
      <c r="X10" s="15"/>
      <c r="Y10" s="15"/>
      <c r="Z10" s="15"/>
      <c r="AA10" s="15">
        <f>Z10-O10</f>
        <v>0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6" customFormat="1" x14ac:dyDescent="0.3">
      <c r="A11" s="5" t="s">
        <v>8</v>
      </c>
      <c r="B11" s="5" t="s">
        <v>22</v>
      </c>
      <c r="C11" s="16">
        <f>C12+C13+C14</f>
        <v>0</v>
      </c>
      <c r="D11" s="16">
        <f t="shared" ref="D11:AA11" si="1">D12+D13+D14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6">
        <f t="shared" si="1"/>
        <v>0</v>
      </c>
      <c r="U11" s="16">
        <f t="shared" si="1"/>
        <v>0</v>
      </c>
      <c r="V11" s="16">
        <f t="shared" si="1"/>
        <v>0</v>
      </c>
      <c r="W11" s="16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0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37.5" x14ac:dyDescent="0.3">
      <c r="A12" s="3" t="s">
        <v>10</v>
      </c>
      <c r="B12" s="18" t="s">
        <v>3</v>
      </c>
      <c r="C12" s="15"/>
      <c r="D12" s="15"/>
      <c r="E12" s="15"/>
      <c r="F12" s="15"/>
      <c r="G12" s="15">
        <f>E12-F12</f>
        <v>0</v>
      </c>
      <c r="H12" s="15"/>
      <c r="I12" s="15"/>
      <c r="J12" s="15"/>
      <c r="K12" s="15"/>
      <c r="L12" s="15"/>
      <c r="M12" s="15"/>
      <c r="N12" s="15">
        <f>K12-L12</f>
        <v>0</v>
      </c>
      <c r="O12" s="15"/>
      <c r="P12" s="15"/>
      <c r="Q12" s="15"/>
      <c r="R12" s="15"/>
      <c r="S12" s="15">
        <f t="shared" ref="S12:S14" si="2">R12-O12</f>
        <v>0</v>
      </c>
      <c r="T12" s="15"/>
      <c r="U12" s="15"/>
      <c r="V12" s="15"/>
      <c r="W12" s="15">
        <f>V12-O12</f>
        <v>0</v>
      </c>
      <c r="X12" s="15"/>
      <c r="Y12" s="15"/>
      <c r="Z12" s="15"/>
      <c r="AA12" s="15">
        <f>Z12-O12</f>
        <v>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3">
      <c r="A13" s="3" t="s">
        <v>9</v>
      </c>
      <c r="B13" s="18" t="s">
        <v>4</v>
      </c>
      <c r="C13" s="15"/>
      <c r="D13" s="15"/>
      <c r="E13" s="15"/>
      <c r="F13" s="15"/>
      <c r="G13" s="15">
        <f>E13-F13</f>
        <v>0</v>
      </c>
      <c r="H13" s="15"/>
      <c r="I13" s="15"/>
      <c r="J13" s="15"/>
      <c r="K13" s="15"/>
      <c r="L13" s="15"/>
      <c r="M13" s="15"/>
      <c r="N13" s="15">
        <f>K13-L13</f>
        <v>0</v>
      </c>
      <c r="O13" s="15"/>
      <c r="P13" s="15"/>
      <c r="Q13" s="15"/>
      <c r="R13" s="15"/>
      <c r="S13" s="15">
        <f t="shared" si="2"/>
        <v>0</v>
      </c>
      <c r="T13" s="15"/>
      <c r="U13" s="15"/>
      <c r="V13" s="15"/>
      <c r="W13" s="15">
        <f>V13-O13</f>
        <v>0</v>
      </c>
      <c r="X13" s="15"/>
      <c r="Y13" s="15"/>
      <c r="Z13" s="15"/>
      <c r="AA13" s="15">
        <f>Z13-O13</f>
        <v>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3">
      <c r="A14" s="3" t="s">
        <v>42</v>
      </c>
      <c r="B14" s="18" t="s">
        <v>41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>
        <f t="shared" si="2"/>
        <v>0</v>
      </c>
      <c r="T14" s="15"/>
      <c r="U14" s="15"/>
      <c r="V14" s="15"/>
      <c r="W14" s="15">
        <f>V14-O14</f>
        <v>0</v>
      </c>
      <c r="X14" s="15"/>
      <c r="Y14" s="15"/>
      <c r="Z14" s="15"/>
      <c r="AA14" s="15">
        <f>Z14-O14</f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6" customFormat="1" x14ac:dyDescent="0.3">
      <c r="A15" s="5" t="s">
        <v>7</v>
      </c>
      <c r="B15" s="5" t="s">
        <v>21</v>
      </c>
      <c r="C15" s="16">
        <f>C16+C17</f>
        <v>0</v>
      </c>
      <c r="D15" s="16">
        <f t="shared" ref="D15:AA15" si="3">D16+D17</f>
        <v>0</v>
      </c>
      <c r="E15" s="16">
        <f t="shared" si="3"/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7.5" x14ac:dyDescent="0.3">
      <c r="A16" s="3" t="s">
        <v>11</v>
      </c>
      <c r="B16" s="18" t="s">
        <v>5</v>
      </c>
      <c r="C16" s="15"/>
      <c r="D16" s="15"/>
      <c r="E16" s="15"/>
      <c r="F16" s="15"/>
      <c r="G16" s="15">
        <f>E16-F16</f>
        <v>0</v>
      </c>
      <c r="H16" s="15"/>
      <c r="I16" s="15"/>
      <c r="J16" s="15"/>
      <c r="K16" s="15"/>
      <c r="L16" s="15"/>
      <c r="M16" s="15"/>
      <c r="N16" s="15">
        <f>K16-L16</f>
        <v>0</v>
      </c>
      <c r="O16" s="15"/>
      <c r="P16" s="15"/>
      <c r="Q16" s="15"/>
      <c r="R16" s="15"/>
      <c r="S16" s="15">
        <f t="shared" ref="S16:S17" si="4">R16-O16</f>
        <v>0</v>
      </c>
      <c r="T16" s="15"/>
      <c r="U16" s="15"/>
      <c r="V16" s="15"/>
      <c r="W16" s="15">
        <f>V16-O16</f>
        <v>0</v>
      </c>
      <c r="X16" s="15"/>
      <c r="Y16" s="15"/>
      <c r="Z16" s="15"/>
      <c r="AA16" s="15">
        <f>Z16-O16</f>
        <v>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37.5" x14ac:dyDescent="0.3">
      <c r="A17" s="3" t="s">
        <v>12</v>
      </c>
      <c r="B17" s="18" t="s">
        <v>6</v>
      </c>
      <c r="C17" s="15"/>
      <c r="D17" s="15"/>
      <c r="E17" s="15"/>
      <c r="F17" s="15"/>
      <c r="G17" s="15">
        <f>E17-F17</f>
        <v>0</v>
      </c>
      <c r="H17" s="15"/>
      <c r="I17" s="15"/>
      <c r="J17" s="15"/>
      <c r="K17" s="15"/>
      <c r="L17" s="15"/>
      <c r="M17" s="15"/>
      <c r="N17" s="15">
        <f>K17-L17</f>
        <v>0</v>
      </c>
      <c r="O17" s="15"/>
      <c r="P17" s="15"/>
      <c r="Q17" s="15"/>
      <c r="R17" s="15"/>
      <c r="S17" s="15">
        <f t="shared" si="4"/>
        <v>0</v>
      </c>
      <c r="T17" s="15"/>
      <c r="U17" s="15"/>
      <c r="V17" s="15"/>
      <c r="W17" s="15">
        <f>V17-O17</f>
        <v>0</v>
      </c>
      <c r="X17" s="15"/>
      <c r="Y17" s="15"/>
      <c r="Z17" s="15"/>
      <c r="AA17" s="15">
        <f>Z17-O17</f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4" customFormat="1" ht="37.5" x14ac:dyDescent="0.3">
      <c r="A18" s="19">
        <v>2</v>
      </c>
      <c r="B18" s="19" t="s">
        <v>15</v>
      </c>
      <c r="C18" s="14">
        <f>C20+C23</f>
        <v>0</v>
      </c>
      <c r="D18" s="14">
        <f t="shared" ref="D18:AA18" si="5">D20+D23</f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4">
        <f t="shared" si="5"/>
        <v>0</v>
      </c>
      <c r="R18" s="14">
        <f t="shared" si="5"/>
        <v>0</v>
      </c>
      <c r="S18" s="14">
        <f t="shared" si="5"/>
        <v>0</v>
      </c>
      <c r="T18" s="14">
        <f t="shared" si="5"/>
        <v>0</v>
      </c>
      <c r="U18" s="14">
        <f t="shared" si="5"/>
        <v>0</v>
      </c>
      <c r="V18" s="14">
        <f t="shared" si="5"/>
        <v>0</v>
      </c>
      <c r="W18" s="14">
        <f t="shared" si="5"/>
        <v>0</v>
      </c>
      <c r="X18" s="14">
        <f t="shared" si="5"/>
        <v>0</v>
      </c>
      <c r="Y18" s="14">
        <f t="shared" si="5"/>
        <v>0</v>
      </c>
      <c r="Z18" s="14">
        <f t="shared" si="5"/>
        <v>0</v>
      </c>
      <c r="AA18" s="14">
        <f t="shared" si="5"/>
        <v>0</v>
      </c>
    </row>
    <row r="19" spans="1:45" x14ac:dyDescent="0.3">
      <c r="A19" s="3"/>
      <c r="B19" s="3" t="s">
        <v>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f t="shared" ref="S19:S27" si="6">R19-O19</f>
        <v>0</v>
      </c>
      <c r="T19" s="15"/>
      <c r="U19" s="15"/>
      <c r="V19" s="15"/>
      <c r="W19" s="15">
        <f t="shared" ref="W19:W27" si="7">V19-O19</f>
        <v>0</v>
      </c>
      <c r="X19" s="15"/>
      <c r="Y19" s="15"/>
      <c r="Z19" s="15"/>
      <c r="AA19" s="15">
        <f t="shared" ref="AA19:AA27" si="8">Z19-O19</f>
        <v>0</v>
      </c>
    </row>
    <row r="20" spans="1:45" s="6" customFormat="1" x14ac:dyDescent="0.3">
      <c r="A20" s="5" t="s">
        <v>16</v>
      </c>
      <c r="B20" s="5" t="s">
        <v>22</v>
      </c>
      <c r="C20" s="16"/>
      <c r="D20" s="16"/>
      <c r="E20" s="16"/>
      <c r="F20" s="16"/>
      <c r="G20" s="15">
        <f t="shared" ref="G20:G27" si="9">E20-F20</f>
        <v>0</v>
      </c>
      <c r="H20" s="16"/>
      <c r="I20" s="16"/>
      <c r="J20" s="16"/>
      <c r="K20" s="16"/>
      <c r="L20" s="16"/>
      <c r="M20" s="16"/>
      <c r="N20" s="15">
        <f>K20-L20</f>
        <v>0</v>
      </c>
      <c r="O20" s="16"/>
      <c r="P20" s="16"/>
      <c r="Q20" s="16"/>
      <c r="R20" s="16"/>
      <c r="S20" s="15">
        <f t="shared" si="6"/>
        <v>0</v>
      </c>
      <c r="T20" s="16"/>
      <c r="U20" s="16"/>
      <c r="V20" s="16"/>
      <c r="W20" s="15">
        <f t="shared" si="7"/>
        <v>0</v>
      </c>
      <c r="X20" s="16"/>
      <c r="Y20" s="16"/>
      <c r="Z20" s="16"/>
      <c r="AA20" s="15">
        <f t="shared" si="8"/>
        <v>0</v>
      </c>
    </row>
    <row r="21" spans="1:45" x14ac:dyDescent="0.3">
      <c r="A21" s="5"/>
      <c r="B21" s="3" t="s">
        <v>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f t="shared" si="6"/>
        <v>0</v>
      </c>
      <c r="T21" s="15"/>
      <c r="U21" s="15"/>
      <c r="V21" s="15"/>
      <c r="W21" s="15">
        <f t="shared" si="7"/>
        <v>0</v>
      </c>
      <c r="X21" s="15"/>
      <c r="Y21" s="15"/>
      <c r="Z21" s="15"/>
      <c r="AA21" s="15">
        <f t="shared" si="8"/>
        <v>0</v>
      </c>
    </row>
    <row r="22" spans="1:45" x14ac:dyDescent="0.3">
      <c r="A22" s="5"/>
      <c r="B22" s="3" t="s">
        <v>18</v>
      </c>
      <c r="C22" s="15"/>
      <c r="D22" s="15"/>
      <c r="E22" s="15"/>
      <c r="F22" s="15"/>
      <c r="G22" s="15">
        <f t="shared" si="9"/>
        <v>0</v>
      </c>
      <c r="H22" s="15"/>
      <c r="I22" s="15"/>
      <c r="J22" s="15"/>
      <c r="K22" s="15"/>
      <c r="L22" s="15"/>
      <c r="M22" s="15"/>
      <c r="N22" s="15">
        <f>K22-L22</f>
        <v>0</v>
      </c>
      <c r="O22" s="15"/>
      <c r="P22" s="15"/>
      <c r="Q22" s="15"/>
      <c r="R22" s="15"/>
      <c r="S22" s="15">
        <f t="shared" si="6"/>
        <v>0</v>
      </c>
      <c r="T22" s="15"/>
      <c r="U22" s="15"/>
      <c r="V22" s="15"/>
      <c r="W22" s="15">
        <f t="shared" si="7"/>
        <v>0</v>
      </c>
      <c r="X22" s="15"/>
      <c r="Y22" s="15"/>
      <c r="Z22" s="15"/>
      <c r="AA22" s="15">
        <f t="shared" si="8"/>
        <v>0</v>
      </c>
    </row>
    <row r="23" spans="1:45" s="6" customFormat="1" x14ac:dyDescent="0.3">
      <c r="A23" s="5" t="s">
        <v>17</v>
      </c>
      <c r="B23" s="5" t="s">
        <v>21</v>
      </c>
      <c r="C23" s="16"/>
      <c r="D23" s="16"/>
      <c r="E23" s="16"/>
      <c r="F23" s="16"/>
      <c r="G23" s="15">
        <f t="shared" si="9"/>
        <v>0</v>
      </c>
      <c r="H23" s="16"/>
      <c r="I23" s="16"/>
      <c r="J23" s="16"/>
      <c r="K23" s="16"/>
      <c r="L23" s="16"/>
      <c r="M23" s="16"/>
      <c r="N23" s="15">
        <f>K23-L23</f>
        <v>0</v>
      </c>
      <c r="O23" s="16"/>
      <c r="P23" s="16"/>
      <c r="Q23" s="16"/>
      <c r="R23" s="16"/>
      <c r="S23" s="15">
        <f t="shared" si="6"/>
        <v>0</v>
      </c>
      <c r="T23" s="16"/>
      <c r="U23" s="16"/>
      <c r="V23" s="16"/>
      <c r="W23" s="15">
        <f t="shared" si="7"/>
        <v>0</v>
      </c>
      <c r="X23" s="16"/>
      <c r="Y23" s="16"/>
      <c r="Z23" s="16"/>
      <c r="AA23" s="15">
        <f t="shared" si="8"/>
        <v>0</v>
      </c>
    </row>
    <row r="24" spans="1:45" s="6" customFormat="1" x14ac:dyDescent="0.3">
      <c r="A24" s="5"/>
      <c r="B24" s="3" t="s">
        <v>2</v>
      </c>
      <c r="C24" s="16"/>
      <c r="D24" s="16"/>
      <c r="E24" s="16"/>
      <c r="F24" s="16"/>
      <c r="G24" s="15"/>
      <c r="H24" s="16"/>
      <c r="I24" s="16"/>
      <c r="J24" s="16"/>
      <c r="K24" s="16"/>
      <c r="L24" s="16"/>
      <c r="M24" s="16"/>
      <c r="N24" s="15"/>
      <c r="O24" s="16"/>
      <c r="P24" s="16"/>
      <c r="Q24" s="16"/>
      <c r="R24" s="16"/>
      <c r="S24" s="15">
        <f t="shared" si="6"/>
        <v>0</v>
      </c>
      <c r="T24" s="16"/>
      <c r="U24" s="16"/>
      <c r="V24" s="16"/>
      <c r="W24" s="15">
        <f t="shared" si="7"/>
        <v>0</v>
      </c>
      <c r="X24" s="16"/>
      <c r="Y24" s="16"/>
      <c r="Z24" s="16"/>
      <c r="AA24" s="15">
        <f t="shared" si="8"/>
        <v>0</v>
      </c>
    </row>
    <row r="25" spans="1:45" s="6" customFormat="1" x14ac:dyDescent="0.3">
      <c r="A25" s="5"/>
      <c r="B25" s="3" t="s">
        <v>18</v>
      </c>
      <c r="C25" s="16"/>
      <c r="D25" s="16"/>
      <c r="E25" s="16"/>
      <c r="F25" s="16"/>
      <c r="G25" s="15"/>
      <c r="H25" s="16"/>
      <c r="I25" s="16"/>
      <c r="J25" s="16"/>
      <c r="K25" s="16"/>
      <c r="L25" s="16"/>
      <c r="M25" s="16"/>
      <c r="N25" s="15"/>
      <c r="O25" s="16"/>
      <c r="P25" s="16"/>
      <c r="Q25" s="16"/>
      <c r="R25" s="16"/>
      <c r="S25" s="15">
        <f t="shared" si="6"/>
        <v>0</v>
      </c>
      <c r="T25" s="16"/>
      <c r="U25" s="16"/>
      <c r="V25" s="16"/>
      <c r="W25" s="15">
        <f t="shared" si="7"/>
        <v>0</v>
      </c>
      <c r="X25" s="16"/>
      <c r="Y25" s="16"/>
      <c r="Z25" s="16"/>
      <c r="AA25" s="15">
        <f t="shared" si="8"/>
        <v>0</v>
      </c>
    </row>
    <row r="26" spans="1:45" s="4" customFormat="1" ht="19.5" customHeight="1" x14ac:dyDescent="0.3">
      <c r="A26" s="19">
        <v>3</v>
      </c>
      <c r="B26" s="19" t="s">
        <v>19</v>
      </c>
      <c r="C26" s="14"/>
      <c r="D26" s="14"/>
      <c r="E26" s="14"/>
      <c r="F26" s="14"/>
      <c r="G26" s="14">
        <f t="shared" si="9"/>
        <v>0</v>
      </c>
      <c r="H26" s="14"/>
      <c r="I26" s="14"/>
      <c r="J26" s="14"/>
      <c r="K26" s="14"/>
      <c r="L26" s="14"/>
      <c r="M26" s="14"/>
      <c r="N26" s="15">
        <f>K26-L26</f>
        <v>0</v>
      </c>
      <c r="O26" s="14"/>
      <c r="P26" s="14"/>
      <c r="Q26" s="14"/>
      <c r="R26" s="14"/>
      <c r="S26" s="15">
        <f t="shared" si="6"/>
        <v>0</v>
      </c>
      <c r="T26" s="14"/>
      <c r="U26" s="14"/>
      <c r="V26" s="14"/>
      <c r="W26" s="15">
        <f t="shared" si="7"/>
        <v>0</v>
      </c>
      <c r="X26" s="14"/>
      <c r="Y26" s="14"/>
      <c r="Z26" s="14"/>
      <c r="AA26" s="15">
        <f t="shared" si="8"/>
        <v>0</v>
      </c>
    </row>
    <row r="27" spans="1:45" s="4" customFormat="1" x14ac:dyDescent="0.3">
      <c r="A27" s="19">
        <v>4</v>
      </c>
      <c r="B27" s="20" t="s">
        <v>20</v>
      </c>
      <c r="C27" s="14"/>
      <c r="D27" s="14"/>
      <c r="E27" s="14"/>
      <c r="F27" s="14"/>
      <c r="G27" s="14">
        <f t="shared" si="9"/>
        <v>0</v>
      </c>
      <c r="H27" s="14"/>
      <c r="I27" s="14"/>
      <c r="J27" s="14"/>
      <c r="K27" s="14"/>
      <c r="L27" s="14"/>
      <c r="M27" s="14"/>
      <c r="N27" s="15">
        <f>K27-L27</f>
        <v>0</v>
      </c>
      <c r="O27" s="14"/>
      <c r="P27" s="14"/>
      <c r="Q27" s="14"/>
      <c r="R27" s="14"/>
      <c r="S27" s="15">
        <f t="shared" si="6"/>
        <v>0</v>
      </c>
      <c r="T27" s="14"/>
      <c r="U27" s="14"/>
      <c r="V27" s="14"/>
      <c r="W27" s="15">
        <f t="shared" si="7"/>
        <v>0</v>
      </c>
      <c r="X27" s="14"/>
      <c r="Y27" s="14"/>
      <c r="Z27" s="14"/>
      <c r="AA27" s="15">
        <f t="shared" si="8"/>
        <v>0</v>
      </c>
    </row>
    <row r="28" spans="1:45" s="11" customFormat="1" ht="19.5" x14ac:dyDescent="0.35">
      <c r="A28" s="12"/>
      <c r="B28" s="12" t="s">
        <v>23</v>
      </c>
      <c r="C28" s="17">
        <f>C9+C18+C26+C27</f>
        <v>0</v>
      </c>
      <c r="D28" s="17">
        <f t="shared" ref="D28:AA28" si="10">D9+D18+D26+D27</f>
        <v>0</v>
      </c>
      <c r="E28" s="17">
        <f t="shared" si="10"/>
        <v>0</v>
      </c>
      <c r="F28" s="17">
        <f t="shared" si="10"/>
        <v>0</v>
      </c>
      <c r="G28" s="17">
        <f t="shared" si="10"/>
        <v>0</v>
      </c>
      <c r="H28" s="17">
        <f t="shared" si="10"/>
        <v>0</v>
      </c>
      <c r="I28" s="17">
        <f t="shared" si="10"/>
        <v>0</v>
      </c>
      <c r="J28" s="17">
        <f t="shared" si="10"/>
        <v>0</v>
      </c>
      <c r="K28" s="17">
        <f t="shared" si="10"/>
        <v>0</v>
      </c>
      <c r="L28" s="17">
        <f t="shared" si="10"/>
        <v>0</v>
      </c>
      <c r="M28" s="17">
        <f t="shared" si="10"/>
        <v>0</v>
      </c>
      <c r="N28" s="17">
        <f t="shared" si="10"/>
        <v>0</v>
      </c>
      <c r="O28" s="17">
        <f t="shared" si="10"/>
        <v>0</v>
      </c>
      <c r="P28" s="17">
        <f t="shared" si="10"/>
        <v>0</v>
      </c>
      <c r="Q28" s="17">
        <f t="shared" si="10"/>
        <v>0</v>
      </c>
      <c r="R28" s="17">
        <f t="shared" si="10"/>
        <v>0</v>
      </c>
      <c r="S28" s="17">
        <f t="shared" si="10"/>
        <v>0</v>
      </c>
      <c r="T28" s="17">
        <f t="shared" si="10"/>
        <v>0</v>
      </c>
      <c r="U28" s="17">
        <f t="shared" si="10"/>
        <v>0</v>
      </c>
      <c r="V28" s="17">
        <f t="shared" si="10"/>
        <v>0</v>
      </c>
      <c r="W28" s="17">
        <f t="shared" si="10"/>
        <v>0</v>
      </c>
      <c r="X28" s="17">
        <f t="shared" si="10"/>
        <v>0</v>
      </c>
      <c r="Y28" s="17">
        <f t="shared" si="10"/>
        <v>0</v>
      </c>
      <c r="Z28" s="17">
        <f t="shared" si="10"/>
        <v>0</v>
      </c>
      <c r="AA28" s="17">
        <f t="shared" si="10"/>
        <v>0</v>
      </c>
    </row>
    <row r="29" spans="1:45" x14ac:dyDescent="0.3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45" x14ac:dyDescent="0.3">
      <c r="B30" s="39" t="s">
        <v>33</v>
      </c>
      <c r="C30" s="39"/>
      <c r="D30" s="39"/>
      <c r="E30" s="39"/>
      <c r="F30" s="39"/>
      <c r="G30" s="39"/>
      <c r="H30" s="39"/>
      <c r="I30" s="8"/>
      <c r="J30" s="8"/>
      <c r="K30" s="8"/>
      <c r="L30" s="8"/>
      <c r="M30" s="8"/>
      <c r="N30" s="8"/>
      <c r="O30" s="8"/>
      <c r="P30" s="8"/>
    </row>
    <row r="31" spans="1:45" x14ac:dyDescent="0.3">
      <c r="B31" s="39" t="s">
        <v>34</v>
      </c>
      <c r="C31" s="39"/>
      <c r="D31" s="39"/>
      <c r="E31" s="39"/>
      <c r="F31" s="39"/>
      <c r="G31" s="39"/>
      <c r="H31" s="39"/>
    </row>
    <row r="35" spans="2:9" x14ac:dyDescent="0.3">
      <c r="B35" s="1" t="s">
        <v>36</v>
      </c>
      <c r="F35" s="1" t="s">
        <v>39</v>
      </c>
      <c r="I35" s="1" t="s">
        <v>40</v>
      </c>
    </row>
    <row r="36" spans="2:9" x14ac:dyDescent="0.3">
      <c r="F36" s="2" t="s">
        <v>37</v>
      </c>
      <c r="G36" s="2"/>
      <c r="H36" s="2"/>
      <c r="I36" s="2" t="s">
        <v>38</v>
      </c>
    </row>
  </sheetData>
  <mergeCells count="11">
    <mergeCell ref="P6:S6"/>
    <mergeCell ref="T6:W6"/>
    <mergeCell ref="X6:AA6"/>
    <mergeCell ref="B30:H30"/>
    <mergeCell ref="B31:H31"/>
    <mergeCell ref="B1:E1"/>
    <mergeCell ref="A3:N3"/>
    <mergeCell ref="A6:A7"/>
    <mergeCell ref="B6:B7"/>
    <mergeCell ref="C6:G6"/>
    <mergeCell ref="H6:O6"/>
  </mergeCells>
  <pageMargins left="0.27" right="0.19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МР МО Улаган</vt:lpstr>
      <vt:lpstr>Лист1</vt:lpstr>
      <vt:lpstr>МР ГО</vt:lpstr>
      <vt:lpstr>'МР ГО'!Область_печати</vt:lpstr>
      <vt:lpstr>'МР МО Улаган'!Область_печати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</dc:creator>
  <cp:lastModifiedBy>SYRGALAY</cp:lastModifiedBy>
  <cp:lastPrinted>2023-11-07T09:42:21Z</cp:lastPrinted>
  <dcterms:created xsi:type="dcterms:W3CDTF">2018-11-19T07:55:54Z</dcterms:created>
  <dcterms:modified xsi:type="dcterms:W3CDTF">2023-11-07T10:03:18Z</dcterms:modified>
</cp:coreProperties>
</file>